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activeTab="4"/>
  </bookViews>
  <sheets>
    <sheet name="装饰装修材料" sheetId="1" r:id="rId1"/>
    <sheet name="钢构彩钢材料清单" sheetId="2" r:id="rId2"/>
    <sheet name="水电给排水暖通材料" sheetId="3" r:id="rId3"/>
    <sheet name="电气材料" sheetId="4" r:id="rId4"/>
    <sheet name="排风系统材料" sheetId="5" r:id="rId5"/>
  </sheets>
  <definedNames>
    <definedName name="_xlnm.Print_Area" localSheetId="0">装饰装修材料!$A$1:$M$24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<sst xmlns="http://schemas.openxmlformats.org/spreadsheetml/2006/main" count="801" uniqueCount="451">
  <si>
    <t>仓储物流园仓库2材料报料表</t>
  </si>
  <si>
    <t/>
  </si>
  <si>
    <t>材料申请清单</t>
  </si>
  <si>
    <t>序号</t>
  </si>
  <si>
    <t>分部分项使用部位</t>
  </si>
  <si>
    <t>材料名称</t>
  </si>
  <si>
    <t>规格型号</t>
  </si>
  <si>
    <t>单位</t>
  </si>
  <si>
    <t>工程量(㎡)</t>
  </si>
  <si>
    <t>张、块、件数</t>
  </si>
  <si>
    <t>图纸说明及图形</t>
  </si>
  <si>
    <t>图集</t>
  </si>
  <si>
    <t>卫生间、更衣室、浴室、盥洗间、报警室</t>
  </si>
  <si>
    <t>地砖</t>
  </si>
  <si>
    <t>300*300</t>
  </si>
  <si>
    <t>㎡</t>
  </si>
  <si>
    <t>墙砖</t>
  </si>
  <si>
    <t>300*600</t>
  </si>
  <si>
    <t>顶棚0.7厚铝合金方形或者条形</t>
  </si>
  <si>
    <t>500*500、600*600、</t>
  </si>
  <si>
    <t>地板（苯板）</t>
  </si>
  <si>
    <t>30mm厚</t>
  </si>
  <si>
    <t>PE聚乙烯</t>
  </si>
  <si>
    <t>防潮层</t>
  </si>
  <si>
    <t>聚氨酯防水涂料</t>
  </si>
  <si>
    <t>1.5厚20kg/桶</t>
  </si>
  <si>
    <t>戈壁料</t>
  </si>
  <si>
    <t>150厚</t>
  </si>
  <si>
    <r>
      <rPr>
        <sz val="10"/>
        <color rgb="FF000000"/>
        <rFont val="方正粗活意_GBK"/>
        <charset val="204"/>
      </rPr>
      <t>m</t>
    </r>
    <r>
      <rPr>
        <sz val="10"/>
        <color rgb="FF000000"/>
        <rFont val="宋体"/>
        <charset val="204"/>
      </rPr>
      <t>³</t>
    </r>
  </si>
  <si>
    <t>混凝土</t>
  </si>
  <si>
    <t>100厚C15</t>
  </si>
  <si>
    <t>配电室、办公室、走道</t>
  </si>
  <si>
    <t>800*800</t>
  </si>
  <si>
    <t>无机涂料</t>
  </si>
  <si>
    <t>两底两面18L/桶</t>
  </si>
  <si>
    <t>腻子膏10kg/袋</t>
  </si>
  <si>
    <t>纸面石膏板吊顶</t>
  </si>
  <si>
    <t>9mm厚1220*2440</t>
  </si>
  <si>
    <t>面层无机防火涂料25kg</t>
  </si>
  <si>
    <t>14桶</t>
  </si>
  <si>
    <t>苯板</t>
  </si>
  <si>
    <t>外墙</t>
  </si>
  <si>
    <t>H=1.2m仿古砖</t>
  </si>
  <si>
    <t>300*500</t>
  </si>
  <si>
    <t>粘合剂</t>
  </si>
  <si>
    <t>25kg</t>
  </si>
  <si>
    <t>内墙</t>
  </si>
  <si>
    <t>所有砌体墙</t>
  </si>
  <si>
    <t>乳胶漆</t>
  </si>
  <si>
    <t>无机涂料已包含</t>
  </si>
  <si>
    <t>钢柱、钢梁</t>
  </si>
  <si>
    <t>防火涂料25kg</t>
  </si>
  <si>
    <t>踢脚线</t>
  </si>
  <si>
    <t>瓷砖</t>
  </si>
  <si>
    <t>800*150</t>
  </si>
  <si>
    <t>m</t>
  </si>
  <si>
    <t>钢构彩钢材料清单</t>
  </si>
  <si>
    <t>钢结构外墙立面0.8mm</t>
  </si>
  <si>
    <t>玻璃棉毡</t>
  </si>
  <si>
    <t>防水透气膜</t>
  </si>
  <si>
    <t>]型</t>
  </si>
  <si>
    <t>空气层</t>
  </si>
  <si>
    <t>0.07cm</t>
  </si>
  <si>
    <t>屋面女儿墙外</t>
  </si>
  <si>
    <t>灰色线条油漆20L/桶</t>
  </si>
  <si>
    <t>桶</t>
  </si>
  <si>
    <t>纵轴线1、27轴灰色涂层0.8mm厚钢板</t>
  </si>
  <si>
    <t>6800*1140</t>
  </si>
  <si>
    <t>5.550*1140</t>
  </si>
  <si>
    <t>3600*1140</t>
  </si>
  <si>
    <t>2200*1140</t>
  </si>
  <si>
    <t>1300*1140</t>
  </si>
  <si>
    <t>3750*1140</t>
  </si>
  <si>
    <t>屋面女儿墙内</t>
  </si>
  <si>
    <t>横轴线A、D轴灰色涂层0.8mm厚钢板</t>
  </si>
  <si>
    <t>2150*1140</t>
  </si>
  <si>
    <t>1255*1140</t>
  </si>
  <si>
    <t>3700*1140</t>
  </si>
  <si>
    <t>屋面女儿墙内灰色涂层0.8mm厚钢板</t>
  </si>
  <si>
    <t>排水沟</t>
  </si>
  <si>
    <t>盖板</t>
  </si>
  <si>
    <t>600*600</t>
  </si>
  <si>
    <t>个</t>
  </si>
  <si>
    <t>屋面</t>
  </si>
  <si>
    <t>内顶板灰色0.6mm厚钢板</t>
  </si>
  <si>
    <t>12000*1140</t>
  </si>
  <si>
    <t>1730*1140</t>
  </si>
  <si>
    <t>2310*1140</t>
  </si>
  <si>
    <t>灰色钢板</t>
  </si>
  <si>
    <t>11700mm*1140mm*0.8mm</t>
  </si>
  <si>
    <t>11950mm*1140mm*0.8mm</t>
  </si>
  <si>
    <t>1940mm*1140mm*0.8mm</t>
  </si>
  <si>
    <t>1770mm*1140mm*0.8mm</t>
  </si>
  <si>
    <t>1730mm*1140mm*0.8mm</t>
  </si>
  <si>
    <t>2310mm*1140mm*0.8mm</t>
  </si>
  <si>
    <t>阳光瓦聚碳酸酯（PC）多层式方格空心板</t>
  </si>
  <si>
    <t>9000mm*1140mm</t>
  </si>
  <si>
    <t>天沟</t>
  </si>
  <si>
    <t>4000mm长</t>
  </si>
  <si>
    <t>防水卷材</t>
  </si>
  <si>
    <t>1.5厚热塑性聚烯烃（TPO）2m*20m</t>
  </si>
  <si>
    <t>件</t>
  </si>
  <si>
    <t>屋脊</t>
  </si>
  <si>
    <t>A型板=4m</t>
  </si>
  <si>
    <t>0.09cm</t>
  </si>
  <si>
    <t>电动</t>
  </si>
  <si>
    <t>排烟窗</t>
  </si>
  <si>
    <t>天沟SBS改性沥青防水</t>
  </si>
  <si>
    <t>卷材</t>
  </si>
  <si>
    <t>钢构（卫生间、盥洗间、浴室、配电室、过道、报警室、办公室）屋面
依据仓库2结施功能用房屋面结构布置图</t>
  </si>
  <si>
    <t>WLT檩条</t>
  </si>
  <si>
    <t>C250*75*20*2*3.55m长</t>
  </si>
  <si>
    <t>根</t>
  </si>
  <si>
    <t>ZLT拉条</t>
  </si>
  <si>
    <t>Ф12圆钢*1.325m长</t>
  </si>
  <si>
    <t>Ф12圆钢*1.335m长</t>
  </si>
  <si>
    <t>XLT拉条</t>
  </si>
  <si>
    <t>Ф12圆钢*1.33m长</t>
  </si>
  <si>
    <t>CG撑杆</t>
  </si>
  <si>
    <t>Ф12圆钢+Ф25*2.5钢管*0.663m长</t>
  </si>
  <si>
    <t>Ф12圆钢+Ф25*2.5钢管*0.75m长</t>
  </si>
  <si>
    <t>雨棚</t>
  </si>
  <si>
    <t>YZ雨棚柱</t>
  </si>
  <si>
    <t>C220*75*20*2.2*2.5m长</t>
  </si>
  <si>
    <t>YPL雨棚挑梁</t>
  </si>
  <si>
    <t>C220*75*20*2.2*1.5m长</t>
  </si>
  <si>
    <t>YL雨棚横梁</t>
  </si>
  <si>
    <t>C220*75*20*2.2*5.2m长</t>
  </si>
  <si>
    <t>底部压型钢板</t>
  </si>
  <si>
    <t>1600*1140*0.08</t>
  </si>
  <si>
    <t>上部压型钢板</t>
  </si>
  <si>
    <t>1500*11400*0.08</t>
  </si>
  <si>
    <t>三方檐口滴水板</t>
  </si>
  <si>
    <t>130mm厚</t>
  </si>
  <si>
    <t>窗套</t>
  </si>
  <si>
    <t>5100mm</t>
  </si>
  <si>
    <t>1100mm</t>
  </si>
  <si>
    <t>1400mm</t>
  </si>
  <si>
    <t>2000mm</t>
  </si>
  <si>
    <t>2600mm</t>
  </si>
  <si>
    <t>4200mm</t>
  </si>
  <si>
    <t>4500mm</t>
  </si>
  <si>
    <t>门套</t>
  </si>
  <si>
    <t>7000mm</t>
  </si>
  <si>
    <t>4个</t>
  </si>
  <si>
    <t>1400mm长</t>
  </si>
  <si>
    <t>水电给排水、暖通材料材料</t>
  </si>
  <si>
    <t>名称</t>
  </si>
  <si>
    <t>型号</t>
  </si>
  <si>
    <t>数量</t>
  </si>
  <si>
    <t>PPR</t>
  </si>
  <si>
    <t>Ф50</t>
  </si>
  <si>
    <t>16m</t>
  </si>
  <si>
    <t>Ф40</t>
  </si>
  <si>
    <t>64m</t>
  </si>
  <si>
    <t>Ф32</t>
  </si>
  <si>
    <t>100m</t>
  </si>
  <si>
    <t>Ф25</t>
  </si>
  <si>
    <t>Ф20</t>
  </si>
  <si>
    <t>12m</t>
  </si>
  <si>
    <t>PPR热水管</t>
  </si>
  <si>
    <t>8m</t>
  </si>
  <si>
    <t>40m</t>
  </si>
  <si>
    <t>PPR法兰片</t>
  </si>
  <si>
    <t>内丝直接</t>
  </si>
  <si>
    <t>Ф40*32</t>
  </si>
  <si>
    <t>截止阀</t>
  </si>
  <si>
    <t>2个</t>
  </si>
  <si>
    <t>法兰水表</t>
  </si>
  <si>
    <t>丝接水表</t>
  </si>
  <si>
    <t>止回阀</t>
  </si>
  <si>
    <t>自动放气阀</t>
  </si>
  <si>
    <t>Ф15</t>
  </si>
  <si>
    <t>PPR弯头</t>
  </si>
  <si>
    <t>20个</t>
  </si>
  <si>
    <t>30个</t>
  </si>
  <si>
    <t>60个</t>
  </si>
  <si>
    <t>10个</t>
  </si>
  <si>
    <t>80个</t>
  </si>
  <si>
    <t>PPR三通</t>
  </si>
  <si>
    <t>Ф50*Ф40</t>
  </si>
  <si>
    <t>Ф32*1/2内三</t>
  </si>
  <si>
    <t>24个</t>
  </si>
  <si>
    <t>Ф50*Ф32</t>
  </si>
  <si>
    <t>Ф25*1/2内三</t>
  </si>
  <si>
    <t>40个</t>
  </si>
  <si>
    <t>Ф40*Ф32</t>
  </si>
  <si>
    <t>8个</t>
  </si>
  <si>
    <t>Ф20内弯</t>
  </si>
  <si>
    <t>Ф20内直</t>
  </si>
  <si>
    <t>Ф32*Ф20</t>
  </si>
  <si>
    <t>大小头</t>
  </si>
  <si>
    <t>6个</t>
  </si>
  <si>
    <t>直接</t>
  </si>
  <si>
    <t>3个</t>
  </si>
  <si>
    <t>12个</t>
  </si>
  <si>
    <t>Ф32*Ф25</t>
  </si>
  <si>
    <t>Ф25*Ф20</t>
  </si>
  <si>
    <t>丝堵</t>
  </si>
  <si>
    <t>100个</t>
  </si>
  <si>
    <t>Ф50*Ф20</t>
  </si>
  <si>
    <t>螺杆</t>
  </si>
  <si>
    <t>16*8</t>
  </si>
  <si>
    <t>角阀</t>
  </si>
  <si>
    <t>拖水池</t>
  </si>
  <si>
    <t>水龙头</t>
  </si>
  <si>
    <t>淋浴带喷头</t>
  </si>
  <si>
    <t>混合阀</t>
  </si>
  <si>
    <t>17套</t>
  </si>
  <si>
    <t>感应式电源220V</t>
  </si>
  <si>
    <t>蹲便器</t>
  </si>
  <si>
    <t>带冲洗水箱</t>
  </si>
  <si>
    <t>24套</t>
  </si>
  <si>
    <t>小便池冲洗阀</t>
  </si>
  <si>
    <t>大理石台面盘</t>
  </si>
  <si>
    <t>2500*600</t>
  </si>
  <si>
    <t>2套带每套3个盘</t>
  </si>
  <si>
    <t>挂式小便池</t>
  </si>
  <si>
    <t>10套</t>
  </si>
  <si>
    <t>拖布池</t>
  </si>
  <si>
    <t>软管</t>
  </si>
  <si>
    <t>80cm</t>
  </si>
  <si>
    <t>8根</t>
  </si>
  <si>
    <t>橡塑保温棉</t>
  </si>
  <si>
    <t>Ф55</t>
  </si>
  <si>
    <t>65cm</t>
  </si>
  <si>
    <t>30根</t>
  </si>
  <si>
    <t>电热水器</t>
  </si>
  <si>
    <t>80m</t>
  </si>
  <si>
    <t>20m</t>
  </si>
  <si>
    <t>PVC</t>
  </si>
  <si>
    <t>400m</t>
  </si>
  <si>
    <t>110mm*45度弯头</t>
  </si>
  <si>
    <t>270个</t>
  </si>
  <si>
    <t>110检查口</t>
  </si>
  <si>
    <t>54个</t>
  </si>
  <si>
    <t>110mm伸缩节</t>
  </si>
  <si>
    <t>110室外雨水斗</t>
  </si>
  <si>
    <t>55个</t>
  </si>
  <si>
    <t>U型环</t>
  </si>
  <si>
    <t>Ф100</t>
  </si>
  <si>
    <t>180套</t>
  </si>
  <si>
    <t>镀锌角铁</t>
  </si>
  <si>
    <t>Ф40*4</t>
  </si>
  <si>
    <t>260m</t>
  </si>
  <si>
    <t>地漏</t>
  </si>
  <si>
    <t>三通</t>
  </si>
  <si>
    <t>Ф110</t>
  </si>
  <si>
    <t>暖气</t>
  </si>
  <si>
    <t>无缝钢管</t>
  </si>
  <si>
    <t>Ф125</t>
  </si>
  <si>
    <t>420m</t>
  </si>
  <si>
    <t>热镀锌钢管</t>
  </si>
  <si>
    <t>120m</t>
  </si>
  <si>
    <t>Ф80</t>
  </si>
  <si>
    <t>164m</t>
  </si>
  <si>
    <t>1600m</t>
  </si>
  <si>
    <t>Ф70</t>
  </si>
  <si>
    <t>148m</t>
  </si>
  <si>
    <t>焊接弯管</t>
  </si>
  <si>
    <t>99m</t>
  </si>
  <si>
    <t>焊接法兰片</t>
  </si>
  <si>
    <t>12片</t>
  </si>
  <si>
    <t>6片</t>
  </si>
  <si>
    <t>4片</t>
  </si>
  <si>
    <t>2片</t>
  </si>
  <si>
    <t>波纹补偿器</t>
  </si>
  <si>
    <t>焊接大小头</t>
  </si>
  <si>
    <t>Ф125*100</t>
  </si>
  <si>
    <t>Ф100*80</t>
  </si>
  <si>
    <t>1个</t>
  </si>
  <si>
    <t>Ф80*70</t>
  </si>
  <si>
    <t>Ф70*50</t>
  </si>
  <si>
    <t>丝接配件</t>
  </si>
  <si>
    <t>Ф40管古</t>
  </si>
  <si>
    <t>Ф50*40</t>
  </si>
  <si>
    <t>Ф32管古</t>
  </si>
  <si>
    <t>5个</t>
  </si>
  <si>
    <t>丝接三通</t>
  </si>
  <si>
    <t>Ф40*25</t>
  </si>
  <si>
    <t>Ф25管古</t>
  </si>
  <si>
    <t>Ф32*25</t>
  </si>
  <si>
    <t>变径补芯</t>
  </si>
  <si>
    <t>丝接弯头</t>
  </si>
  <si>
    <t>210个</t>
  </si>
  <si>
    <t>650个</t>
  </si>
  <si>
    <t>低阻两通恒温控制阀</t>
  </si>
  <si>
    <t>150个</t>
  </si>
  <si>
    <t>过桥弯</t>
  </si>
  <si>
    <t>调节锁闭阀</t>
  </si>
  <si>
    <t>50*5</t>
  </si>
  <si>
    <t>散热器SCGG2Y6-2.2/1.0  每片300.2W/片  进出口中心距感1000mm口径25</t>
  </si>
  <si>
    <t>25片</t>
  </si>
  <si>
    <t>91组</t>
  </si>
  <si>
    <t>300个</t>
  </si>
  <si>
    <t>20片</t>
  </si>
  <si>
    <t>39组</t>
  </si>
  <si>
    <t>15片</t>
  </si>
  <si>
    <t>8组</t>
  </si>
  <si>
    <t>10片</t>
  </si>
  <si>
    <t>4组</t>
  </si>
  <si>
    <t>角铁卡</t>
  </si>
  <si>
    <t>100套带U型环</t>
  </si>
  <si>
    <t>50个</t>
  </si>
  <si>
    <t>螺栓</t>
  </si>
  <si>
    <t>16*6</t>
  </si>
  <si>
    <t>200颗</t>
  </si>
  <si>
    <t>法兰钢垫片</t>
  </si>
  <si>
    <t>15个</t>
  </si>
  <si>
    <t>140个</t>
  </si>
  <si>
    <t>Ф133</t>
  </si>
  <si>
    <t>Ф108</t>
  </si>
  <si>
    <t>Ф90</t>
  </si>
  <si>
    <t>160m</t>
  </si>
  <si>
    <t>法兰闸阀</t>
  </si>
  <si>
    <t>Ф76</t>
  </si>
  <si>
    <t>150m</t>
  </si>
  <si>
    <t>闸阀</t>
  </si>
  <si>
    <t>Ф60</t>
  </si>
  <si>
    <t>外丝活接</t>
  </si>
  <si>
    <t>320个</t>
  </si>
  <si>
    <t>60m</t>
  </si>
  <si>
    <t>电气材料</t>
  </si>
  <si>
    <t>镀锌钢管</t>
  </si>
  <si>
    <t>Ф150</t>
  </si>
  <si>
    <t>18m</t>
  </si>
  <si>
    <t>Ф150大弯</t>
  </si>
  <si>
    <t>Ф50大弯</t>
  </si>
  <si>
    <t>总等电位</t>
  </si>
  <si>
    <t>暗箱</t>
  </si>
  <si>
    <t>局部等电位</t>
  </si>
  <si>
    <t>箱</t>
  </si>
  <si>
    <t>JDGФ25管</t>
  </si>
  <si>
    <t>JDGФ20管</t>
  </si>
  <si>
    <t>4700m</t>
  </si>
  <si>
    <t>Ф25直接</t>
  </si>
  <si>
    <t>1500个</t>
  </si>
  <si>
    <t>Ф25弯头</t>
  </si>
  <si>
    <t>弯头</t>
  </si>
  <si>
    <t>500个</t>
  </si>
  <si>
    <t>Ф25锁扣</t>
  </si>
  <si>
    <t>锁扣</t>
  </si>
  <si>
    <t>1200个</t>
  </si>
  <si>
    <t>Ф25铁皮卡</t>
  </si>
  <si>
    <t>铁皮卡</t>
  </si>
  <si>
    <t>2500个</t>
  </si>
  <si>
    <t>防火金属桥架</t>
  </si>
  <si>
    <t>200mm*100mm</t>
  </si>
  <si>
    <t>434m</t>
  </si>
  <si>
    <t>接地跨接扁平件</t>
  </si>
  <si>
    <t>240根</t>
  </si>
  <si>
    <t>铁制线盒</t>
  </si>
  <si>
    <t>86型</t>
  </si>
  <si>
    <t>500m</t>
  </si>
  <si>
    <t>镀锌扁铁</t>
  </si>
  <si>
    <t>40*4</t>
  </si>
  <si>
    <t>48m</t>
  </si>
  <si>
    <t>线鼻子</t>
  </si>
  <si>
    <t>16平方</t>
  </si>
  <si>
    <t>ZRYJV0.6/1KV电缆线</t>
  </si>
  <si>
    <t>5*16</t>
  </si>
  <si>
    <t>860m</t>
  </si>
  <si>
    <t>80A开口</t>
  </si>
  <si>
    <t>5*6</t>
  </si>
  <si>
    <t>450m</t>
  </si>
  <si>
    <t>ZRBV4平方电线</t>
  </si>
  <si>
    <t>黄色</t>
  </si>
  <si>
    <t>2500m</t>
  </si>
  <si>
    <t>5*2.5</t>
  </si>
  <si>
    <t>130m</t>
  </si>
  <si>
    <t>绿色</t>
  </si>
  <si>
    <t>ZRBV2.5平方电线</t>
  </si>
  <si>
    <t>红色</t>
  </si>
  <si>
    <t>3600m</t>
  </si>
  <si>
    <t>蓝色</t>
  </si>
  <si>
    <t>7000m</t>
  </si>
  <si>
    <t>700m</t>
  </si>
  <si>
    <t>双色</t>
  </si>
  <si>
    <t>扁平线</t>
  </si>
  <si>
    <t>1000m</t>
  </si>
  <si>
    <t>250W  LED吊杆灯</t>
  </si>
  <si>
    <t>1.5m长</t>
  </si>
  <si>
    <t>76个</t>
  </si>
  <si>
    <t>双管日光灯</t>
  </si>
  <si>
    <t>2*20W</t>
  </si>
  <si>
    <t>1m长</t>
  </si>
  <si>
    <t>152个</t>
  </si>
  <si>
    <t>防水、防尘灯</t>
  </si>
  <si>
    <t>30W</t>
  </si>
  <si>
    <t>56个</t>
  </si>
  <si>
    <t>0.5m长</t>
  </si>
  <si>
    <t>三孔带开关防水插座</t>
  </si>
  <si>
    <t>16A</t>
  </si>
  <si>
    <t>插座</t>
  </si>
  <si>
    <t>5孔</t>
  </si>
  <si>
    <t>25个</t>
  </si>
  <si>
    <t>防水单开</t>
  </si>
  <si>
    <t>18个</t>
  </si>
  <si>
    <t>防水双开</t>
  </si>
  <si>
    <t>防水三开</t>
  </si>
  <si>
    <t>双开</t>
  </si>
  <si>
    <t>电箱</t>
  </si>
  <si>
    <t>ALZ</t>
  </si>
  <si>
    <t>PF1</t>
  </si>
  <si>
    <t>AL1</t>
  </si>
  <si>
    <t>PF2</t>
  </si>
  <si>
    <t>AL2</t>
  </si>
  <si>
    <t>PD1</t>
  </si>
  <si>
    <t>AL3</t>
  </si>
  <si>
    <t>PD2</t>
  </si>
  <si>
    <t>AL4</t>
  </si>
  <si>
    <t>PD3</t>
  </si>
  <si>
    <t>AL5</t>
  </si>
  <si>
    <t>AL6</t>
  </si>
  <si>
    <t>ALE</t>
  </si>
  <si>
    <t>ALbg1</t>
  </si>
  <si>
    <t>ALbg2</t>
  </si>
  <si>
    <t>排风系统</t>
  </si>
  <si>
    <t>轴流风机</t>
  </si>
  <si>
    <t>JSF-GA-315 风量4280 风压327Pa</t>
  </si>
  <si>
    <t>2台</t>
  </si>
  <si>
    <t>单层百叶</t>
  </si>
  <si>
    <t>200*200</t>
  </si>
  <si>
    <t>28个</t>
  </si>
  <si>
    <t>风管消声器</t>
  </si>
  <si>
    <t>L1000</t>
  </si>
  <si>
    <t>防雨百叶</t>
  </si>
  <si>
    <t>800*400</t>
  </si>
  <si>
    <t>对开多叶调节阀</t>
  </si>
  <si>
    <t>300*120</t>
  </si>
  <si>
    <t>（400*500）*400*800）</t>
  </si>
  <si>
    <t>250*120</t>
  </si>
  <si>
    <t>630*400</t>
  </si>
  <si>
    <t>四通</t>
  </si>
  <si>
    <t>（630*400）*（320*120）</t>
  </si>
  <si>
    <t>（400*160）*（320*120）*（320*120）</t>
  </si>
  <si>
    <t>（630*400）*（500*250）*（320*120）</t>
  </si>
  <si>
    <t>（320*120）*（250*120）*（250*120）</t>
  </si>
  <si>
    <t>（520*250）*（400*160）*（250*120）</t>
  </si>
  <si>
    <t>风幕机FM305-2-S</t>
  </si>
  <si>
    <r>
      <rPr>
        <sz val="11"/>
        <color rgb="FF000000"/>
        <rFont val="方正粗活意_GBK"/>
        <charset val="204"/>
      </rPr>
      <t>功率272W风量2230m</t>
    </r>
    <r>
      <rPr>
        <sz val="11"/>
        <color rgb="FF000000"/>
        <rFont val="宋体"/>
        <charset val="204"/>
      </rPr>
      <t>³</t>
    </r>
    <r>
      <rPr>
        <sz val="11"/>
        <color rgb="FF000000"/>
        <rFont val="方正粗活意_GBK"/>
        <charset val="204"/>
      </rPr>
      <t>/h  L=1500mm</t>
    </r>
  </si>
  <si>
    <t>风管</t>
  </si>
  <si>
    <t>400*500</t>
  </si>
  <si>
    <t>2m</t>
  </si>
  <si>
    <t>壁式排气扇JVF-AM-350D4</t>
  </si>
  <si>
    <r>
      <rPr>
        <sz val="11"/>
        <color rgb="FF000000"/>
        <rFont val="方正粗活意_GBK"/>
        <charset val="204"/>
      </rPr>
      <t>功率145W风量31000m</t>
    </r>
    <r>
      <rPr>
        <sz val="11"/>
        <color rgb="FF000000"/>
        <rFont val="宋体"/>
        <charset val="204"/>
      </rPr>
      <t>³</t>
    </r>
    <r>
      <rPr>
        <sz val="11"/>
        <color rgb="FF000000"/>
        <rFont val="方正粗活意_GBK"/>
        <charset val="204"/>
      </rPr>
      <t>/h  风压45Pa</t>
    </r>
  </si>
  <si>
    <t>4*4</t>
  </si>
  <si>
    <t>500*250</t>
  </si>
  <si>
    <t>400*160</t>
  </si>
  <si>
    <t>320*120</t>
  </si>
  <si>
    <t>34m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</si>
</sst>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&quot;长&quot;"/>
    <numFmt numFmtId="178" formatCode="0&quot;桶&quot;"/>
    <numFmt numFmtId="179" formatCode="0&quot;张&quot;"/>
    <numFmt numFmtId="180" formatCode="0&quot;个&quot;"/>
    <numFmt numFmtId="181" formatCode="0&quot;块&quot;"/>
    <numFmt numFmtId="182" formatCode="0&quot;件&quot;"/>
    <numFmt numFmtId="183" formatCode="0&quot;根&quot;"/>
    <numFmt numFmtId="184" formatCode="0.00_ "/>
    <numFmt numFmtId="185" formatCode="0&quot;袋&quot;"/>
    <numFmt numFmtId="186" formatCode="0&quot;包&quot;"/>
  </numFmts>
  <fonts count="34">
    <font>
      <sz val="11"/>
      <color rgb="FF000000"/>
      <name val="Arial"/>
      <charset val="204"/>
    </font>
    <font>
      <sz val="14"/>
      <color rgb="FF000000"/>
      <name val="方正粗活意_GBK"/>
      <charset val="204"/>
    </font>
    <font>
      <sz val="10"/>
      <color rgb="FF000000"/>
      <name val="方正粗活意_GBK"/>
      <charset val="204"/>
    </font>
    <font>
      <sz val="11"/>
      <color rgb="FF000000"/>
      <name val="方正粗活意_GBK"/>
      <charset val="204"/>
    </font>
    <font>
      <sz val="12"/>
      <color rgb="FF000000"/>
      <name val="方正粗活意_GBK"/>
      <charset val="204"/>
    </font>
    <font>
      <sz val="22"/>
      <color rgb="FF000000"/>
      <name val="宋体"/>
      <charset val="204"/>
    </font>
    <font>
      <sz val="22"/>
      <color rgb="FF000000"/>
      <name val="Arial"/>
      <charset val="204"/>
    </font>
    <font>
      <sz val="10"/>
      <color rgb="FF000000"/>
      <name val="方正粗活意_GBK"/>
      <charset val="134"/>
    </font>
    <font>
      <sz val="9"/>
      <color rgb="FF000000"/>
      <name val="方正粗活意_GBK"/>
      <charset val="204"/>
    </font>
    <font>
      <sz val="10"/>
      <color rgb="FF000000"/>
      <name val="Arial"/>
      <charset val="204"/>
    </font>
    <font>
      <sz val="12"/>
      <name val="方正粗活意_GBK"/>
      <charset val="134"/>
    </font>
    <font>
      <sz val="10"/>
      <name val="方正粗活意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204"/>
    </font>
    <font>
      <sz val="10"/>
      <color rgb="FF000000"/>
      <name val="宋体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FCE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91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9" fontId="2" fillId="0" borderId="4" xfId="0" applyNumberFormat="1" applyFont="1" applyFill="1" applyBorder="1" applyAlignment="1">
      <alignment horizontal="center" vertical="center" wrapText="1"/>
    </xf>
    <xf numFmtId="179" fontId="2" fillId="0" borderId="3" xfId="0" applyNumberFormat="1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181" fontId="2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82" fontId="2" fillId="0" borderId="3" xfId="0" applyNumberFormat="1" applyFont="1" applyFill="1" applyBorder="1" applyAlignment="1">
      <alignment horizontal="center" vertical="center" wrapText="1"/>
    </xf>
    <xf numFmtId="183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80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top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textRotation="255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84" fontId="2" fillId="0" borderId="3" xfId="0" applyNumberFormat="1" applyFont="1" applyFill="1" applyBorder="1" applyAlignment="1">
      <alignment horizontal="center" vertical="center" wrapText="1"/>
    </xf>
    <xf numFmtId="185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86" fontId="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7.png"/><Relationship Id="rId8" Type="http://schemas.openxmlformats.org/officeDocument/2006/relationships/image" Target="../media/image26.png"/><Relationship Id="rId7" Type="http://schemas.openxmlformats.org/officeDocument/2006/relationships/image" Target="../media/image25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Relationship Id="rId3" Type="http://schemas.openxmlformats.org/officeDocument/2006/relationships/image" Target="../media/image21.png"/><Relationship Id="rId26" Type="http://schemas.openxmlformats.org/officeDocument/2006/relationships/image" Target="../media/image44.png"/><Relationship Id="rId25" Type="http://schemas.openxmlformats.org/officeDocument/2006/relationships/image" Target="../media/image43.png"/><Relationship Id="rId24" Type="http://schemas.openxmlformats.org/officeDocument/2006/relationships/image" Target="../media/image42.png"/><Relationship Id="rId23" Type="http://schemas.openxmlformats.org/officeDocument/2006/relationships/image" Target="../media/image41.png"/><Relationship Id="rId22" Type="http://schemas.openxmlformats.org/officeDocument/2006/relationships/image" Target="../media/image40.png"/><Relationship Id="rId21" Type="http://schemas.openxmlformats.org/officeDocument/2006/relationships/image" Target="../media/image39.png"/><Relationship Id="rId20" Type="http://schemas.openxmlformats.org/officeDocument/2006/relationships/image" Target="../media/image38.png"/><Relationship Id="rId2" Type="http://schemas.openxmlformats.org/officeDocument/2006/relationships/image" Target="../media/image20.png"/><Relationship Id="rId19" Type="http://schemas.openxmlformats.org/officeDocument/2006/relationships/image" Target="../media/image37.png"/><Relationship Id="rId18" Type="http://schemas.openxmlformats.org/officeDocument/2006/relationships/image" Target="../media/image36.png"/><Relationship Id="rId17" Type="http://schemas.openxmlformats.org/officeDocument/2006/relationships/image" Target="../media/image35.png"/><Relationship Id="rId16" Type="http://schemas.openxmlformats.org/officeDocument/2006/relationships/image" Target="../media/image34.png"/><Relationship Id="rId15" Type="http://schemas.openxmlformats.org/officeDocument/2006/relationships/image" Target="../media/image33.png"/><Relationship Id="rId14" Type="http://schemas.openxmlformats.org/officeDocument/2006/relationships/image" Target="../media/image32.png"/><Relationship Id="rId13" Type="http://schemas.openxmlformats.org/officeDocument/2006/relationships/image" Target="../media/image31.png"/><Relationship Id="rId12" Type="http://schemas.openxmlformats.org/officeDocument/2006/relationships/image" Target="../media/image30.png"/><Relationship Id="rId11" Type="http://schemas.openxmlformats.org/officeDocument/2006/relationships/image" Target="../media/image29.png"/><Relationship Id="rId10" Type="http://schemas.openxmlformats.org/officeDocument/2006/relationships/image" Target="../media/image28.png"/><Relationship Id="rId1" Type="http://schemas.openxmlformats.org/officeDocument/2006/relationships/image" Target="../media/image19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53.png"/><Relationship Id="rId8" Type="http://schemas.openxmlformats.org/officeDocument/2006/relationships/image" Target="../media/image52.png"/><Relationship Id="rId7" Type="http://schemas.openxmlformats.org/officeDocument/2006/relationships/image" Target="../media/image51.png"/><Relationship Id="rId6" Type="http://schemas.openxmlformats.org/officeDocument/2006/relationships/image" Target="../media/image50.png"/><Relationship Id="rId5" Type="http://schemas.openxmlformats.org/officeDocument/2006/relationships/image" Target="../media/image49.png"/><Relationship Id="rId4" Type="http://schemas.openxmlformats.org/officeDocument/2006/relationships/image" Target="../media/image48.png"/><Relationship Id="rId3" Type="http://schemas.openxmlformats.org/officeDocument/2006/relationships/image" Target="../media/image47.png"/><Relationship Id="rId2" Type="http://schemas.openxmlformats.org/officeDocument/2006/relationships/image" Target="../media/image46.png"/><Relationship Id="rId12" Type="http://schemas.openxmlformats.org/officeDocument/2006/relationships/image" Target="../media/image56.png"/><Relationship Id="rId11" Type="http://schemas.openxmlformats.org/officeDocument/2006/relationships/image" Target="../media/image55.png"/><Relationship Id="rId10" Type="http://schemas.openxmlformats.org/officeDocument/2006/relationships/image" Target="../media/image54.png"/><Relationship Id="rId1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55245</xdr:colOff>
      <xdr:row>4</xdr:row>
      <xdr:rowOff>24130</xdr:rowOff>
    </xdr:from>
    <xdr:to>
      <xdr:col>11</xdr:col>
      <xdr:colOff>391795</xdr:colOff>
      <xdr:row>4</xdr:row>
      <xdr:rowOff>405130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28840" y="1852930"/>
          <a:ext cx="76898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22225</xdr:colOff>
      <xdr:row>14</xdr:row>
      <xdr:rowOff>0</xdr:rowOff>
    </xdr:from>
    <xdr:to>
      <xdr:col>11</xdr:col>
      <xdr:colOff>357505</xdr:colOff>
      <xdr:row>14</xdr:row>
      <xdr:rowOff>392430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5820" y="6400800"/>
          <a:ext cx="76771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22860</xdr:colOff>
      <xdr:row>14</xdr:row>
      <xdr:rowOff>436880</xdr:rowOff>
    </xdr:from>
    <xdr:to>
      <xdr:col>11</xdr:col>
      <xdr:colOff>356870</xdr:colOff>
      <xdr:row>15</xdr:row>
      <xdr:rowOff>390525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96455" y="6837680"/>
          <a:ext cx="766445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</xdr:colOff>
      <xdr:row>5</xdr:row>
      <xdr:rowOff>22860</xdr:rowOff>
    </xdr:from>
    <xdr:to>
      <xdr:col>11</xdr:col>
      <xdr:colOff>389890</xdr:colOff>
      <xdr:row>5</xdr:row>
      <xdr:rowOff>406400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34555" y="2308860"/>
          <a:ext cx="76136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14605</xdr:colOff>
      <xdr:row>11</xdr:row>
      <xdr:rowOff>10160</xdr:rowOff>
    </xdr:from>
    <xdr:to>
      <xdr:col>11</xdr:col>
      <xdr:colOff>351790</xdr:colOff>
      <xdr:row>11</xdr:row>
      <xdr:rowOff>405130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88200" y="5039360"/>
          <a:ext cx="769620" cy="394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22860</xdr:colOff>
      <xdr:row>12</xdr:row>
      <xdr:rowOff>0</xdr:rowOff>
    </xdr:from>
    <xdr:to>
      <xdr:col>11</xdr:col>
      <xdr:colOff>352425</xdr:colOff>
      <xdr:row>12</xdr:row>
      <xdr:rowOff>387350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196455" y="5486400"/>
          <a:ext cx="76200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</xdr:colOff>
      <xdr:row>10</xdr:row>
      <xdr:rowOff>0</xdr:rowOff>
    </xdr:from>
    <xdr:to>
      <xdr:col>11</xdr:col>
      <xdr:colOff>336550</xdr:colOff>
      <xdr:row>10</xdr:row>
      <xdr:rowOff>389255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188835" y="4572000"/>
          <a:ext cx="753745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22860</xdr:colOff>
      <xdr:row>9</xdr:row>
      <xdr:rowOff>10160</xdr:rowOff>
    </xdr:from>
    <xdr:to>
      <xdr:col>11</xdr:col>
      <xdr:colOff>340360</xdr:colOff>
      <xdr:row>9</xdr:row>
      <xdr:rowOff>402590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196455" y="4124960"/>
          <a:ext cx="74993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</xdr:colOff>
      <xdr:row>17</xdr:row>
      <xdr:rowOff>0</xdr:rowOff>
    </xdr:from>
    <xdr:to>
      <xdr:col>11</xdr:col>
      <xdr:colOff>353695</xdr:colOff>
      <xdr:row>17</xdr:row>
      <xdr:rowOff>401955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188835" y="7772400"/>
          <a:ext cx="770890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</xdr:colOff>
      <xdr:row>18</xdr:row>
      <xdr:rowOff>0</xdr:rowOff>
    </xdr:from>
    <xdr:to>
      <xdr:col>11</xdr:col>
      <xdr:colOff>349250</xdr:colOff>
      <xdr:row>18</xdr:row>
      <xdr:rowOff>394335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188835" y="8229600"/>
          <a:ext cx="766445" cy="394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21590</xdr:colOff>
      <xdr:row>19</xdr:row>
      <xdr:rowOff>1270</xdr:rowOff>
    </xdr:from>
    <xdr:to>
      <xdr:col>11</xdr:col>
      <xdr:colOff>370205</xdr:colOff>
      <xdr:row>19</xdr:row>
      <xdr:rowOff>393065</xdr:rowOff>
    </xdr:to>
    <xdr:pic>
      <xdr:nvPicPr>
        <xdr:cNvPr id="16" name="图片 1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195185" y="8688070"/>
          <a:ext cx="78105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38100</xdr:colOff>
      <xdr:row>21</xdr:row>
      <xdr:rowOff>33020</xdr:rowOff>
    </xdr:from>
    <xdr:to>
      <xdr:col>11</xdr:col>
      <xdr:colOff>382270</xdr:colOff>
      <xdr:row>21</xdr:row>
      <xdr:rowOff>407670</xdr:rowOff>
    </xdr:to>
    <xdr:pic>
      <xdr:nvPicPr>
        <xdr:cNvPr id="17" name="图片 1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211695" y="9634220"/>
          <a:ext cx="776605" cy="37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37465</xdr:colOff>
      <xdr:row>23</xdr:row>
      <xdr:rowOff>48260</xdr:rowOff>
    </xdr:from>
    <xdr:to>
      <xdr:col>11</xdr:col>
      <xdr:colOff>374015</xdr:colOff>
      <xdr:row>23</xdr:row>
      <xdr:rowOff>427355</xdr:rowOff>
    </xdr:to>
    <xdr:pic>
      <xdr:nvPicPr>
        <xdr:cNvPr id="18" name="图片 1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211060" y="10563860"/>
          <a:ext cx="768985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</xdr:colOff>
      <xdr:row>8</xdr:row>
      <xdr:rowOff>55880</xdr:rowOff>
    </xdr:from>
    <xdr:to>
      <xdr:col>11</xdr:col>
      <xdr:colOff>387350</xdr:colOff>
      <xdr:row>8</xdr:row>
      <xdr:rowOff>412750</xdr:rowOff>
    </xdr:to>
    <xdr:pic>
      <xdr:nvPicPr>
        <xdr:cNvPr id="55" name="图片 5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234555" y="3713480"/>
          <a:ext cx="75882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absolute">
    <xdr:from>
      <xdr:col>10</xdr:col>
      <xdr:colOff>62865</xdr:colOff>
      <xdr:row>10</xdr:row>
      <xdr:rowOff>44450</xdr:rowOff>
    </xdr:from>
    <xdr:to>
      <xdr:col>11</xdr:col>
      <xdr:colOff>382905</xdr:colOff>
      <xdr:row>10</xdr:row>
      <xdr:rowOff>414655</xdr:rowOff>
    </xdr:to>
    <xdr:pic>
      <xdr:nvPicPr>
        <xdr:cNvPr id="71" name="图片 7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236460" y="4616450"/>
          <a:ext cx="752475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</xdr:colOff>
      <xdr:row>16</xdr:row>
      <xdr:rowOff>433070</xdr:rowOff>
    </xdr:from>
    <xdr:to>
      <xdr:col>10</xdr:col>
      <xdr:colOff>85090</xdr:colOff>
      <xdr:row>17</xdr:row>
      <xdr:rowOff>14605</xdr:rowOff>
    </xdr:to>
    <xdr:pic>
      <xdr:nvPicPr>
        <xdr:cNvPr id="73" name="图片 7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188835" y="7748270"/>
          <a:ext cx="6985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58420</xdr:colOff>
      <xdr:row>12</xdr:row>
      <xdr:rowOff>437515</xdr:rowOff>
    </xdr:from>
    <xdr:to>
      <xdr:col>10</xdr:col>
      <xdr:colOff>129540</xdr:colOff>
      <xdr:row>13</xdr:row>
      <xdr:rowOff>19050</xdr:rowOff>
    </xdr:to>
    <xdr:pic>
      <xdr:nvPicPr>
        <xdr:cNvPr id="74" name="图片 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2015" y="5923915"/>
          <a:ext cx="7112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52070</xdr:colOff>
      <xdr:row>14</xdr:row>
      <xdr:rowOff>391795</xdr:rowOff>
    </xdr:from>
    <xdr:to>
      <xdr:col>10</xdr:col>
      <xdr:colOff>120015</xdr:colOff>
      <xdr:row>14</xdr:row>
      <xdr:rowOff>427990</xdr:rowOff>
    </xdr:to>
    <xdr:pic>
      <xdr:nvPicPr>
        <xdr:cNvPr id="75" name="图片 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25665" y="6792595"/>
          <a:ext cx="6794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51435</xdr:colOff>
      <xdr:row>11</xdr:row>
      <xdr:rowOff>8255</xdr:rowOff>
    </xdr:from>
    <xdr:to>
      <xdr:col>10</xdr:col>
      <xdr:colOff>121920</xdr:colOff>
      <xdr:row>11</xdr:row>
      <xdr:rowOff>44450</xdr:rowOff>
    </xdr:to>
    <xdr:pic>
      <xdr:nvPicPr>
        <xdr:cNvPr id="76" name="图片 7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225030" y="5037455"/>
          <a:ext cx="7048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59055</xdr:colOff>
      <xdr:row>11</xdr:row>
      <xdr:rowOff>437515</xdr:rowOff>
    </xdr:from>
    <xdr:to>
      <xdr:col>10</xdr:col>
      <xdr:colOff>130810</xdr:colOff>
      <xdr:row>12</xdr:row>
      <xdr:rowOff>19050</xdr:rowOff>
    </xdr:to>
    <xdr:pic>
      <xdr:nvPicPr>
        <xdr:cNvPr id="77" name="图片 7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32650" y="5466715"/>
          <a:ext cx="7175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52070</xdr:colOff>
      <xdr:row>9</xdr:row>
      <xdr:rowOff>437515</xdr:rowOff>
    </xdr:from>
    <xdr:to>
      <xdr:col>10</xdr:col>
      <xdr:colOff>122555</xdr:colOff>
      <xdr:row>10</xdr:row>
      <xdr:rowOff>19050</xdr:rowOff>
    </xdr:to>
    <xdr:pic>
      <xdr:nvPicPr>
        <xdr:cNvPr id="78" name="图片 7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225665" y="4552315"/>
          <a:ext cx="7048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59055</xdr:colOff>
      <xdr:row>9</xdr:row>
      <xdr:rowOff>8255</xdr:rowOff>
    </xdr:from>
    <xdr:to>
      <xdr:col>10</xdr:col>
      <xdr:colOff>128270</xdr:colOff>
      <xdr:row>9</xdr:row>
      <xdr:rowOff>44450</xdr:rowOff>
    </xdr:to>
    <xdr:pic>
      <xdr:nvPicPr>
        <xdr:cNvPr id="79" name="图片 7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232650" y="4123055"/>
          <a:ext cx="6921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59055</xdr:colOff>
      <xdr:row>16</xdr:row>
      <xdr:rowOff>23495</xdr:rowOff>
    </xdr:from>
    <xdr:to>
      <xdr:col>10</xdr:col>
      <xdr:colOff>132715</xdr:colOff>
      <xdr:row>16</xdr:row>
      <xdr:rowOff>59690</xdr:rowOff>
    </xdr:to>
    <xdr:pic>
      <xdr:nvPicPr>
        <xdr:cNvPr id="80" name="图片 7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232650" y="7338695"/>
          <a:ext cx="7366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52070</xdr:colOff>
      <xdr:row>6</xdr:row>
      <xdr:rowOff>398780</xdr:rowOff>
    </xdr:from>
    <xdr:to>
      <xdr:col>10</xdr:col>
      <xdr:colOff>119380</xdr:colOff>
      <xdr:row>6</xdr:row>
      <xdr:rowOff>434975</xdr:rowOff>
    </xdr:to>
    <xdr:pic>
      <xdr:nvPicPr>
        <xdr:cNvPr id="81" name="图片 8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225665" y="3141980"/>
          <a:ext cx="673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52070</xdr:colOff>
      <xdr:row>8</xdr:row>
      <xdr:rowOff>8255</xdr:rowOff>
    </xdr:from>
    <xdr:to>
      <xdr:col>10</xdr:col>
      <xdr:colOff>118745</xdr:colOff>
      <xdr:row>8</xdr:row>
      <xdr:rowOff>44450</xdr:rowOff>
    </xdr:to>
    <xdr:pic>
      <xdr:nvPicPr>
        <xdr:cNvPr id="82" name="图片 8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225665" y="3665855"/>
          <a:ext cx="6667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63500</xdr:colOff>
      <xdr:row>3</xdr:row>
      <xdr:rowOff>55880</xdr:rowOff>
    </xdr:from>
    <xdr:to>
      <xdr:col>11</xdr:col>
      <xdr:colOff>386715</xdr:colOff>
      <xdr:row>3</xdr:row>
      <xdr:rowOff>433705</xdr:rowOff>
    </xdr:to>
    <xdr:pic>
      <xdr:nvPicPr>
        <xdr:cNvPr id="6" name="图片 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237095" y="1427480"/>
          <a:ext cx="755650" cy="37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</xdr:colOff>
      <xdr:row>23</xdr:row>
      <xdr:rowOff>0</xdr:rowOff>
    </xdr:from>
    <xdr:to>
      <xdr:col>11</xdr:col>
      <xdr:colOff>389890</xdr:colOff>
      <xdr:row>23</xdr:row>
      <xdr:rowOff>386080</xdr:rowOff>
    </xdr:to>
    <xdr:pic>
      <xdr:nvPicPr>
        <xdr:cNvPr id="97" name="图片 9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204075" y="10515600"/>
          <a:ext cx="791845" cy="38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14605</xdr:colOff>
      <xdr:row>22</xdr:row>
      <xdr:rowOff>17780</xdr:rowOff>
    </xdr:from>
    <xdr:to>
      <xdr:col>11</xdr:col>
      <xdr:colOff>374650</xdr:colOff>
      <xdr:row>22</xdr:row>
      <xdr:rowOff>404495</xdr:rowOff>
    </xdr:to>
    <xdr:pic>
      <xdr:nvPicPr>
        <xdr:cNvPr id="98" name="图片 9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188200" y="10076180"/>
          <a:ext cx="792480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91440</xdr:colOff>
      <xdr:row>6</xdr:row>
      <xdr:rowOff>22860</xdr:rowOff>
    </xdr:from>
    <xdr:to>
      <xdr:col>11</xdr:col>
      <xdr:colOff>411480</xdr:colOff>
      <xdr:row>6</xdr:row>
      <xdr:rowOff>422275</xdr:rowOff>
    </xdr:to>
    <xdr:pic>
      <xdr:nvPicPr>
        <xdr:cNvPr id="92" name="图片 91" descr="地板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265035" y="2766060"/>
          <a:ext cx="752475" cy="39941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</xdr:colOff>
      <xdr:row>16</xdr:row>
      <xdr:rowOff>7620</xdr:rowOff>
    </xdr:from>
    <xdr:to>
      <xdr:col>11</xdr:col>
      <xdr:colOff>341630</xdr:colOff>
      <xdr:row>16</xdr:row>
      <xdr:rowOff>361950</xdr:rowOff>
    </xdr:to>
    <xdr:pic>
      <xdr:nvPicPr>
        <xdr:cNvPr id="93" name="图片 92" descr="地板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181215" y="7322820"/>
          <a:ext cx="766445" cy="3543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22860</xdr:colOff>
      <xdr:row>1</xdr:row>
      <xdr:rowOff>0</xdr:rowOff>
    </xdr:from>
    <xdr:to>
      <xdr:col>11</xdr:col>
      <xdr:colOff>95885</xdr:colOff>
      <xdr:row>1</xdr:row>
      <xdr:rowOff>401320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80860" y="546100"/>
          <a:ext cx="758825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</xdr:colOff>
      <xdr:row>18</xdr:row>
      <xdr:rowOff>25400</xdr:rowOff>
    </xdr:from>
    <xdr:to>
      <xdr:col>11</xdr:col>
      <xdr:colOff>106680</xdr:colOff>
      <xdr:row>18</xdr:row>
      <xdr:rowOff>422275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73240" y="8343900"/>
          <a:ext cx="777240" cy="39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38100</xdr:colOff>
      <xdr:row>33</xdr:row>
      <xdr:rowOff>48260</xdr:rowOff>
    </xdr:from>
    <xdr:to>
      <xdr:col>11</xdr:col>
      <xdr:colOff>120650</xdr:colOff>
      <xdr:row>33</xdr:row>
      <xdr:rowOff>429895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96100" y="15224760"/>
          <a:ext cx="768350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68580</xdr:colOff>
      <xdr:row>33</xdr:row>
      <xdr:rowOff>48260</xdr:rowOff>
    </xdr:from>
    <xdr:to>
      <xdr:col>12</xdr:col>
      <xdr:colOff>677545</xdr:colOff>
      <xdr:row>33</xdr:row>
      <xdr:rowOff>445770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98180" y="15224760"/>
          <a:ext cx="608965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76200</xdr:colOff>
      <xdr:row>31</xdr:row>
      <xdr:rowOff>78740</xdr:rowOff>
    </xdr:from>
    <xdr:to>
      <xdr:col>13</xdr:col>
      <xdr:colOff>15240</xdr:colOff>
      <xdr:row>31</xdr:row>
      <xdr:rowOff>454660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05800" y="14340840"/>
          <a:ext cx="624840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</xdr:colOff>
      <xdr:row>19</xdr:row>
      <xdr:rowOff>10160</xdr:rowOff>
    </xdr:from>
    <xdr:to>
      <xdr:col>11</xdr:col>
      <xdr:colOff>116840</xdr:colOff>
      <xdr:row>19</xdr:row>
      <xdr:rowOff>409575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888480" y="8785860"/>
          <a:ext cx="772160" cy="399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</xdr:colOff>
      <xdr:row>31</xdr:row>
      <xdr:rowOff>33020</xdr:rowOff>
    </xdr:from>
    <xdr:to>
      <xdr:col>11</xdr:col>
      <xdr:colOff>144145</xdr:colOff>
      <xdr:row>31</xdr:row>
      <xdr:rowOff>426720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918960" y="14295120"/>
          <a:ext cx="76898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</xdr:colOff>
      <xdr:row>36</xdr:row>
      <xdr:rowOff>17780</xdr:rowOff>
    </xdr:from>
    <xdr:to>
      <xdr:col>11</xdr:col>
      <xdr:colOff>63500</xdr:colOff>
      <xdr:row>36</xdr:row>
      <xdr:rowOff>424815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888480" y="16565880"/>
          <a:ext cx="718820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</xdr:colOff>
      <xdr:row>37</xdr:row>
      <xdr:rowOff>33020</xdr:rowOff>
    </xdr:from>
    <xdr:to>
      <xdr:col>11</xdr:col>
      <xdr:colOff>97155</xdr:colOff>
      <xdr:row>37</xdr:row>
      <xdr:rowOff>406400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888480" y="17038320"/>
          <a:ext cx="752475" cy="373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38100</xdr:colOff>
      <xdr:row>38</xdr:row>
      <xdr:rowOff>40640</xdr:rowOff>
    </xdr:from>
    <xdr:to>
      <xdr:col>11</xdr:col>
      <xdr:colOff>81915</xdr:colOff>
      <xdr:row>38</xdr:row>
      <xdr:rowOff>414020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896100" y="17503140"/>
          <a:ext cx="729615" cy="373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</xdr:colOff>
      <xdr:row>39</xdr:row>
      <xdr:rowOff>55880</xdr:rowOff>
    </xdr:from>
    <xdr:to>
      <xdr:col>11</xdr:col>
      <xdr:colOff>67310</xdr:colOff>
      <xdr:row>39</xdr:row>
      <xdr:rowOff>429260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888480" y="17975580"/>
          <a:ext cx="722630" cy="373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45720</xdr:colOff>
      <xdr:row>40</xdr:row>
      <xdr:rowOff>33020</xdr:rowOff>
    </xdr:from>
    <xdr:to>
      <xdr:col>11</xdr:col>
      <xdr:colOff>59690</xdr:colOff>
      <xdr:row>40</xdr:row>
      <xdr:rowOff>406400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903720" y="18409920"/>
          <a:ext cx="699770" cy="373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45720</xdr:colOff>
      <xdr:row>41</xdr:row>
      <xdr:rowOff>33020</xdr:rowOff>
    </xdr:from>
    <xdr:to>
      <xdr:col>11</xdr:col>
      <xdr:colOff>52070</xdr:colOff>
      <xdr:row>41</xdr:row>
      <xdr:rowOff>406400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903720" y="18867120"/>
          <a:ext cx="692150" cy="373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</xdr:colOff>
      <xdr:row>42</xdr:row>
      <xdr:rowOff>25400</xdr:rowOff>
    </xdr:from>
    <xdr:to>
      <xdr:col>11</xdr:col>
      <xdr:colOff>51435</xdr:colOff>
      <xdr:row>42</xdr:row>
      <xdr:rowOff>396240</xdr:rowOff>
    </xdr:to>
    <xdr:pic>
      <xdr:nvPicPr>
        <xdr:cNvPr id="15" name="图片 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888480" y="19316700"/>
          <a:ext cx="706755" cy="37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</xdr:colOff>
      <xdr:row>43</xdr:row>
      <xdr:rowOff>25400</xdr:rowOff>
    </xdr:from>
    <xdr:to>
      <xdr:col>11</xdr:col>
      <xdr:colOff>44450</xdr:colOff>
      <xdr:row>43</xdr:row>
      <xdr:rowOff>429260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888480" y="19773900"/>
          <a:ext cx="699770" cy="403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91440</xdr:colOff>
      <xdr:row>37</xdr:row>
      <xdr:rowOff>48260</xdr:rowOff>
    </xdr:from>
    <xdr:to>
      <xdr:col>13</xdr:col>
      <xdr:colOff>53340</xdr:colOff>
      <xdr:row>37</xdr:row>
      <xdr:rowOff>393700</xdr:rowOff>
    </xdr:to>
    <xdr:pic>
      <xdr:nvPicPr>
        <xdr:cNvPr id="17" name="图片 1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321040" y="17053560"/>
          <a:ext cx="64770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45720</xdr:colOff>
      <xdr:row>44</xdr:row>
      <xdr:rowOff>25400</xdr:rowOff>
    </xdr:from>
    <xdr:to>
      <xdr:col>11</xdr:col>
      <xdr:colOff>52705</xdr:colOff>
      <xdr:row>44</xdr:row>
      <xdr:rowOff>393700</xdr:rowOff>
    </xdr:to>
    <xdr:pic>
      <xdr:nvPicPr>
        <xdr:cNvPr id="18" name="图片 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903720" y="20231100"/>
          <a:ext cx="69278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</xdr:colOff>
      <xdr:row>45</xdr:row>
      <xdr:rowOff>40640</xdr:rowOff>
    </xdr:from>
    <xdr:to>
      <xdr:col>11</xdr:col>
      <xdr:colOff>45085</xdr:colOff>
      <xdr:row>45</xdr:row>
      <xdr:rowOff>408940</xdr:rowOff>
    </xdr:to>
    <xdr:pic>
      <xdr:nvPicPr>
        <xdr:cNvPr id="19" name="图片 1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888480" y="20703540"/>
          <a:ext cx="70040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38100</xdr:colOff>
      <xdr:row>46</xdr:row>
      <xdr:rowOff>63500</xdr:rowOff>
    </xdr:from>
    <xdr:to>
      <xdr:col>11</xdr:col>
      <xdr:colOff>52705</xdr:colOff>
      <xdr:row>46</xdr:row>
      <xdr:rowOff>431800</xdr:rowOff>
    </xdr:to>
    <xdr:pic>
      <xdr:nvPicPr>
        <xdr:cNvPr id="20" name="图片 1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896100" y="21183600"/>
          <a:ext cx="70040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</xdr:colOff>
      <xdr:row>47</xdr:row>
      <xdr:rowOff>48260</xdr:rowOff>
    </xdr:from>
    <xdr:to>
      <xdr:col>11</xdr:col>
      <xdr:colOff>45085</xdr:colOff>
      <xdr:row>47</xdr:row>
      <xdr:rowOff>416560</xdr:rowOff>
    </xdr:to>
    <xdr:pic>
      <xdr:nvPicPr>
        <xdr:cNvPr id="21" name="图片 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888480" y="21625560"/>
          <a:ext cx="70040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</xdr:colOff>
      <xdr:row>48</xdr:row>
      <xdr:rowOff>33020</xdr:rowOff>
    </xdr:from>
    <xdr:to>
      <xdr:col>11</xdr:col>
      <xdr:colOff>52705</xdr:colOff>
      <xdr:row>48</xdr:row>
      <xdr:rowOff>401320</xdr:rowOff>
    </xdr:to>
    <xdr:pic>
      <xdr:nvPicPr>
        <xdr:cNvPr id="22" name="图片 2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888480" y="22067520"/>
          <a:ext cx="70802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22860</xdr:colOff>
      <xdr:row>50</xdr:row>
      <xdr:rowOff>33020</xdr:rowOff>
    </xdr:from>
    <xdr:to>
      <xdr:col>11</xdr:col>
      <xdr:colOff>49530</xdr:colOff>
      <xdr:row>50</xdr:row>
      <xdr:rowOff>415925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880860" y="22981920"/>
          <a:ext cx="712470" cy="382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99060</xdr:colOff>
      <xdr:row>44</xdr:row>
      <xdr:rowOff>25400</xdr:rowOff>
    </xdr:from>
    <xdr:to>
      <xdr:col>13</xdr:col>
      <xdr:colOff>27940</xdr:colOff>
      <xdr:row>44</xdr:row>
      <xdr:rowOff>361950</xdr:rowOff>
    </xdr:to>
    <xdr:pic>
      <xdr:nvPicPr>
        <xdr:cNvPr id="24" name="图片 2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328660" y="20231100"/>
          <a:ext cx="61468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45</xdr:row>
      <xdr:rowOff>55880</xdr:rowOff>
    </xdr:from>
    <xdr:to>
      <xdr:col>13</xdr:col>
      <xdr:colOff>43180</xdr:colOff>
      <xdr:row>45</xdr:row>
      <xdr:rowOff>392430</xdr:rowOff>
    </xdr:to>
    <xdr:pic>
      <xdr:nvPicPr>
        <xdr:cNvPr id="25" name="图片 2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343900" y="20718780"/>
          <a:ext cx="61468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129540</xdr:colOff>
      <xdr:row>46</xdr:row>
      <xdr:rowOff>55880</xdr:rowOff>
    </xdr:from>
    <xdr:to>
      <xdr:col>13</xdr:col>
      <xdr:colOff>58420</xdr:colOff>
      <xdr:row>46</xdr:row>
      <xdr:rowOff>392430</xdr:rowOff>
    </xdr:to>
    <xdr:pic>
      <xdr:nvPicPr>
        <xdr:cNvPr id="26" name="图片 2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359140" y="21175980"/>
          <a:ext cx="61468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137160</xdr:colOff>
      <xdr:row>47</xdr:row>
      <xdr:rowOff>0</xdr:rowOff>
    </xdr:from>
    <xdr:to>
      <xdr:col>13</xdr:col>
      <xdr:colOff>66040</xdr:colOff>
      <xdr:row>47</xdr:row>
      <xdr:rowOff>336550</xdr:rowOff>
    </xdr:to>
    <xdr:pic>
      <xdr:nvPicPr>
        <xdr:cNvPr id="27" name="图片 2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366760" y="21577300"/>
          <a:ext cx="61468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137160</xdr:colOff>
      <xdr:row>48</xdr:row>
      <xdr:rowOff>33020</xdr:rowOff>
    </xdr:from>
    <xdr:to>
      <xdr:col>13</xdr:col>
      <xdr:colOff>66040</xdr:colOff>
      <xdr:row>48</xdr:row>
      <xdr:rowOff>369570</xdr:rowOff>
    </xdr:to>
    <xdr:pic>
      <xdr:nvPicPr>
        <xdr:cNvPr id="28" name="图片 2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366760" y="22067520"/>
          <a:ext cx="61468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129540</xdr:colOff>
      <xdr:row>50</xdr:row>
      <xdr:rowOff>48260</xdr:rowOff>
    </xdr:from>
    <xdr:to>
      <xdr:col>13</xdr:col>
      <xdr:colOff>58420</xdr:colOff>
      <xdr:row>50</xdr:row>
      <xdr:rowOff>384810</xdr:rowOff>
    </xdr:to>
    <xdr:pic>
      <xdr:nvPicPr>
        <xdr:cNvPr id="29" name="图片 2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359140" y="22997160"/>
          <a:ext cx="61468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22860</xdr:colOff>
      <xdr:row>49</xdr:row>
      <xdr:rowOff>40640</xdr:rowOff>
    </xdr:from>
    <xdr:to>
      <xdr:col>11</xdr:col>
      <xdr:colOff>37465</xdr:colOff>
      <xdr:row>49</xdr:row>
      <xdr:rowOff>408940</xdr:rowOff>
    </xdr:to>
    <xdr:pic>
      <xdr:nvPicPr>
        <xdr:cNvPr id="30" name="图片 2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880860" y="22532340"/>
          <a:ext cx="70040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90805</xdr:colOff>
      <xdr:row>28</xdr:row>
      <xdr:rowOff>26035</xdr:rowOff>
    </xdr:from>
    <xdr:to>
      <xdr:col>11</xdr:col>
      <xdr:colOff>132080</xdr:colOff>
      <xdr:row>28</xdr:row>
      <xdr:rowOff>404495</xdr:rowOff>
    </xdr:to>
    <xdr:pic>
      <xdr:nvPicPr>
        <xdr:cNvPr id="31" name="图片 3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948805" y="12916535"/>
          <a:ext cx="727075" cy="378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36195</xdr:colOff>
      <xdr:row>35</xdr:row>
      <xdr:rowOff>17145</xdr:rowOff>
    </xdr:from>
    <xdr:to>
      <xdr:col>11</xdr:col>
      <xdr:colOff>80645</xdr:colOff>
      <xdr:row>35</xdr:row>
      <xdr:rowOff>403860</xdr:rowOff>
    </xdr:to>
    <xdr:pic>
      <xdr:nvPicPr>
        <xdr:cNvPr id="32" name="图片 3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894195" y="16108045"/>
          <a:ext cx="730250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137160</xdr:colOff>
      <xdr:row>35</xdr:row>
      <xdr:rowOff>17780</xdr:rowOff>
    </xdr:from>
    <xdr:to>
      <xdr:col>13</xdr:col>
      <xdr:colOff>1270</xdr:colOff>
      <xdr:row>35</xdr:row>
      <xdr:rowOff>401320</xdr:rowOff>
    </xdr:to>
    <xdr:pic>
      <xdr:nvPicPr>
        <xdr:cNvPr id="33" name="图片 3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366760" y="16108680"/>
          <a:ext cx="54991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15875</xdr:colOff>
      <xdr:row>4</xdr:row>
      <xdr:rowOff>25400</xdr:rowOff>
    </xdr:from>
    <xdr:to>
      <xdr:col>11</xdr:col>
      <xdr:colOff>103505</xdr:colOff>
      <xdr:row>4</xdr:row>
      <xdr:rowOff>442595</xdr:rowOff>
    </xdr:to>
    <xdr:pic>
      <xdr:nvPicPr>
        <xdr:cNvPr id="34" name="图片 3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873875" y="1943100"/>
          <a:ext cx="773430" cy="417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22860</xdr:colOff>
      <xdr:row>5</xdr:row>
      <xdr:rowOff>0</xdr:rowOff>
    </xdr:from>
    <xdr:to>
      <xdr:col>11</xdr:col>
      <xdr:colOff>65405</xdr:colOff>
      <xdr:row>5</xdr:row>
      <xdr:rowOff>401955</xdr:rowOff>
    </xdr:to>
    <xdr:pic>
      <xdr:nvPicPr>
        <xdr:cNvPr id="35" name="图片 3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880860" y="2374900"/>
          <a:ext cx="728345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167640</xdr:colOff>
      <xdr:row>29</xdr:row>
      <xdr:rowOff>15240</xdr:rowOff>
    </xdr:from>
    <xdr:to>
      <xdr:col>11</xdr:col>
      <xdr:colOff>34925</xdr:colOff>
      <xdr:row>30</xdr:row>
      <xdr:rowOff>1905</xdr:rowOff>
    </xdr:to>
    <xdr:pic>
      <xdr:nvPicPr>
        <xdr:cNvPr id="36" name="图片 35" descr="天沟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025640" y="13362940"/>
          <a:ext cx="553085" cy="443865"/>
        </a:xfrm>
        <a:prstGeom prst="rect">
          <a:avLst/>
        </a:prstGeom>
      </xdr:spPr>
    </xdr:pic>
    <xdr:clientData/>
  </xdr:twoCellAnchor>
  <xdr:twoCellAnchor editAs="oneCell">
    <xdr:from>
      <xdr:col>10</xdr:col>
      <xdr:colOff>175260</xdr:colOff>
      <xdr:row>30</xdr:row>
      <xdr:rowOff>7620</xdr:rowOff>
    </xdr:from>
    <xdr:to>
      <xdr:col>10</xdr:col>
      <xdr:colOff>674370</xdr:colOff>
      <xdr:row>30</xdr:row>
      <xdr:rowOff>449580</xdr:rowOff>
    </xdr:to>
    <xdr:pic>
      <xdr:nvPicPr>
        <xdr:cNvPr id="37" name="图片 36" descr="天沟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033260" y="13812520"/>
          <a:ext cx="499110" cy="441960"/>
        </a:xfrm>
        <a:prstGeom prst="rect">
          <a:avLst/>
        </a:prstGeom>
      </xdr:spPr>
    </xdr:pic>
    <xdr:clientData/>
  </xdr:twoCellAnchor>
  <xdr:twoCellAnchor editAs="oneCell">
    <xdr:from>
      <xdr:col>10</xdr:col>
      <xdr:colOff>144780</xdr:colOff>
      <xdr:row>58</xdr:row>
      <xdr:rowOff>72390</xdr:rowOff>
    </xdr:from>
    <xdr:to>
      <xdr:col>11</xdr:col>
      <xdr:colOff>388620</xdr:colOff>
      <xdr:row>58</xdr:row>
      <xdr:rowOff>614045</xdr:rowOff>
    </xdr:to>
    <xdr:pic>
      <xdr:nvPicPr>
        <xdr:cNvPr id="38" name="图片 37" descr="门套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002780" y="26678890"/>
          <a:ext cx="929640" cy="541655"/>
        </a:xfrm>
        <a:prstGeom prst="rect">
          <a:avLst/>
        </a:prstGeom>
      </xdr:spPr>
    </xdr:pic>
    <xdr:clientData/>
  </xdr:twoCellAnchor>
  <xdr:twoCellAnchor editAs="oneCell">
    <xdr:from>
      <xdr:col>10</xdr:col>
      <xdr:colOff>308610</xdr:colOff>
      <xdr:row>59</xdr:row>
      <xdr:rowOff>160020</xdr:rowOff>
    </xdr:from>
    <xdr:to>
      <xdr:col>11</xdr:col>
      <xdr:colOff>562610</xdr:colOff>
      <xdr:row>60</xdr:row>
      <xdr:rowOff>2540</xdr:rowOff>
    </xdr:to>
    <xdr:pic>
      <xdr:nvPicPr>
        <xdr:cNvPr id="39" name="图片 38" descr="窗套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166610" y="27426920"/>
          <a:ext cx="939800" cy="591820"/>
        </a:xfrm>
        <a:prstGeom prst="rect">
          <a:avLst/>
        </a:prstGeom>
      </xdr:spPr>
    </xdr:pic>
    <xdr:clientData/>
  </xdr:twoCellAnchor>
  <xdr:twoCellAnchor editAs="oneCell">
    <xdr:from>
      <xdr:col>10</xdr:col>
      <xdr:colOff>358140</xdr:colOff>
      <xdr:row>60</xdr:row>
      <xdr:rowOff>100965</xdr:rowOff>
    </xdr:from>
    <xdr:to>
      <xdr:col>11</xdr:col>
      <xdr:colOff>621665</xdr:colOff>
      <xdr:row>60</xdr:row>
      <xdr:rowOff>645160</xdr:rowOff>
    </xdr:to>
    <xdr:pic>
      <xdr:nvPicPr>
        <xdr:cNvPr id="40" name="图片 39" descr="窗套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216140" y="28117165"/>
          <a:ext cx="949325" cy="544195"/>
        </a:xfrm>
        <a:prstGeom prst="rect">
          <a:avLst/>
        </a:prstGeom>
      </xdr:spPr>
    </xdr:pic>
    <xdr:clientData/>
  </xdr:twoCellAnchor>
  <xdr:twoCellAnchor editAs="oneCell">
    <xdr:from>
      <xdr:col>10</xdr:col>
      <xdr:colOff>262890</xdr:colOff>
      <xdr:row>52</xdr:row>
      <xdr:rowOff>426720</xdr:rowOff>
    </xdr:from>
    <xdr:to>
      <xdr:col>12</xdr:col>
      <xdr:colOff>323215</xdr:colOff>
      <xdr:row>55</xdr:row>
      <xdr:rowOff>152400</xdr:rowOff>
    </xdr:to>
    <xdr:pic>
      <xdr:nvPicPr>
        <xdr:cNvPr id="41" name="图片 40" descr="11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120890" y="24290020"/>
          <a:ext cx="1431925" cy="1097280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32</xdr:row>
      <xdr:rowOff>7620</xdr:rowOff>
    </xdr:from>
    <xdr:to>
      <xdr:col>11</xdr:col>
      <xdr:colOff>128270</xdr:colOff>
      <xdr:row>32</xdr:row>
      <xdr:rowOff>443865</xdr:rowOff>
    </xdr:to>
    <xdr:pic>
      <xdr:nvPicPr>
        <xdr:cNvPr id="42" name="图片 41" descr="屋面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972300" y="14726920"/>
          <a:ext cx="699770" cy="436245"/>
        </a:xfrm>
        <a:prstGeom prst="rect">
          <a:avLst/>
        </a:prstGeom>
      </xdr:spPr>
    </xdr:pic>
    <xdr:clientData/>
  </xdr:twoCellAnchor>
  <xdr:twoCellAnchor editAs="oneCell">
    <xdr:from>
      <xdr:col>10</xdr:col>
      <xdr:colOff>83820</xdr:colOff>
      <xdr:row>3</xdr:row>
      <xdr:rowOff>22860</xdr:rowOff>
    </xdr:from>
    <xdr:to>
      <xdr:col>11</xdr:col>
      <xdr:colOff>62865</xdr:colOff>
      <xdr:row>3</xdr:row>
      <xdr:rowOff>456565</xdr:rowOff>
    </xdr:to>
    <xdr:pic>
      <xdr:nvPicPr>
        <xdr:cNvPr id="43" name="图片 42" descr="外墙面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941820" y="1483360"/>
          <a:ext cx="664845" cy="433705"/>
        </a:xfrm>
        <a:prstGeom prst="rect">
          <a:avLst/>
        </a:prstGeom>
      </xdr:spPr>
    </xdr:pic>
    <xdr:clientData/>
  </xdr:twoCellAnchor>
  <xdr:twoCellAnchor editAs="oneCell">
    <xdr:from>
      <xdr:col>10</xdr:col>
      <xdr:colOff>99060</xdr:colOff>
      <xdr:row>34</xdr:row>
      <xdr:rowOff>7620</xdr:rowOff>
    </xdr:from>
    <xdr:to>
      <xdr:col>11</xdr:col>
      <xdr:colOff>113030</xdr:colOff>
      <xdr:row>34</xdr:row>
      <xdr:rowOff>443865</xdr:rowOff>
    </xdr:to>
    <xdr:pic>
      <xdr:nvPicPr>
        <xdr:cNvPr id="44" name="图片 43" descr="屋面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957060" y="15641320"/>
          <a:ext cx="699770" cy="436245"/>
        </a:xfrm>
        <a:prstGeom prst="rect">
          <a:avLst/>
        </a:prstGeom>
      </xdr:spPr>
    </xdr:pic>
    <xdr:clientData/>
  </xdr:twoCellAnchor>
  <xdr:twoCellAnchor editAs="oneCell">
    <xdr:from>
      <xdr:col>10</xdr:col>
      <xdr:colOff>121920</xdr:colOff>
      <xdr:row>2</xdr:row>
      <xdr:rowOff>38100</xdr:rowOff>
    </xdr:from>
    <xdr:to>
      <xdr:col>10</xdr:col>
      <xdr:colOff>645795</xdr:colOff>
      <xdr:row>2</xdr:row>
      <xdr:rowOff>429895</xdr:rowOff>
    </xdr:to>
    <xdr:pic>
      <xdr:nvPicPr>
        <xdr:cNvPr id="45" name="图片 44" descr="外墙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979920" y="1041400"/>
          <a:ext cx="523875" cy="3917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472440</xdr:colOff>
      <xdr:row>27</xdr:row>
      <xdr:rowOff>5080</xdr:rowOff>
    </xdr:from>
    <xdr:to>
      <xdr:col>4</xdr:col>
      <xdr:colOff>468630</xdr:colOff>
      <xdr:row>27</xdr:row>
      <xdr:rowOff>416560</xdr:rowOff>
    </xdr:to>
    <xdr:pic>
      <xdr:nvPicPr>
        <xdr:cNvPr id="2" name="图片 1" descr="ALZ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9840" y="12336780"/>
          <a:ext cx="681990" cy="411480"/>
        </a:xfrm>
        <a:prstGeom prst="rect">
          <a:avLst/>
        </a:prstGeom>
      </xdr:spPr>
    </xdr:pic>
    <xdr:clientData/>
  </xdr:twoCellAnchor>
  <xdr:twoCellAnchor editAs="oneCell">
    <xdr:from>
      <xdr:col>3</xdr:col>
      <xdr:colOff>335280</xdr:colOff>
      <xdr:row>28</xdr:row>
      <xdr:rowOff>30480</xdr:rowOff>
    </xdr:from>
    <xdr:to>
      <xdr:col>4</xdr:col>
      <xdr:colOff>481965</xdr:colOff>
      <xdr:row>28</xdr:row>
      <xdr:rowOff>412750</xdr:rowOff>
    </xdr:to>
    <xdr:pic>
      <xdr:nvPicPr>
        <xdr:cNvPr id="3" name="图片 2" descr="AL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92680" y="12806680"/>
          <a:ext cx="832485" cy="382270"/>
        </a:xfrm>
        <a:prstGeom prst="rect">
          <a:avLst/>
        </a:prstGeom>
      </xdr:spPr>
    </xdr:pic>
    <xdr:clientData/>
  </xdr:twoCellAnchor>
  <xdr:twoCellAnchor editAs="oneCell">
    <xdr:from>
      <xdr:col>3</xdr:col>
      <xdr:colOff>388620</xdr:colOff>
      <xdr:row>29</xdr:row>
      <xdr:rowOff>15240</xdr:rowOff>
    </xdr:from>
    <xdr:to>
      <xdr:col>4</xdr:col>
      <xdr:colOff>522605</xdr:colOff>
      <xdr:row>29</xdr:row>
      <xdr:rowOff>411480</xdr:rowOff>
    </xdr:to>
    <xdr:pic>
      <xdr:nvPicPr>
        <xdr:cNvPr id="4" name="图片 3" descr="AL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6020" y="13235940"/>
          <a:ext cx="819785" cy="396240"/>
        </a:xfrm>
        <a:prstGeom prst="rect">
          <a:avLst/>
        </a:prstGeom>
      </xdr:spPr>
    </xdr:pic>
    <xdr:clientData/>
  </xdr:twoCellAnchor>
  <xdr:twoCellAnchor editAs="oneCell">
    <xdr:from>
      <xdr:col>3</xdr:col>
      <xdr:colOff>472440</xdr:colOff>
      <xdr:row>30</xdr:row>
      <xdr:rowOff>22860</xdr:rowOff>
    </xdr:from>
    <xdr:to>
      <xdr:col>4</xdr:col>
      <xdr:colOff>381000</xdr:colOff>
      <xdr:row>30</xdr:row>
      <xdr:rowOff>400050</xdr:rowOff>
    </xdr:to>
    <xdr:pic>
      <xdr:nvPicPr>
        <xdr:cNvPr id="5" name="图片 4" descr="AL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29840" y="13688060"/>
          <a:ext cx="594360" cy="377190"/>
        </a:xfrm>
        <a:prstGeom prst="rect">
          <a:avLst/>
        </a:prstGeom>
      </xdr:spPr>
    </xdr:pic>
    <xdr:clientData/>
  </xdr:twoCellAnchor>
  <xdr:twoCellAnchor editAs="oneCell">
    <xdr:from>
      <xdr:col>3</xdr:col>
      <xdr:colOff>335280</xdr:colOff>
      <xdr:row>31</xdr:row>
      <xdr:rowOff>22860</xdr:rowOff>
    </xdr:from>
    <xdr:to>
      <xdr:col>4</xdr:col>
      <xdr:colOff>528955</xdr:colOff>
      <xdr:row>31</xdr:row>
      <xdr:rowOff>438150</xdr:rowOff>
    </xdr:to>
    <xdr:pic>
      <xdr:nvPicPr>
        <xdr:cNvPr id="6" name="图片 5" descr="AL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92680" y="14132560"/>
          <a:ext cx="879475" cy="415290"/>
        </a:xfrm>
        <a:prstGeom prst="rect">
          <a:avLst/>
        </a:prstGeom>
      </xdr:spPr>
    </xdr:pic>
    <xdr:clientData/>
  </xdr:twoCellAnchor>
  <xdr:twoCellAnchor editAs="oneCell">
    <xdr:from>
      <xdr:col>3</xdr:col>
      <xdr:colOff>350520</xdr:colOff>
      <xdr:row>32</xdr:row>
      <xdr:rowOff>5080</xdr:rowOff>
    </xdr:from>
    <xdr:to>
      <xdr:col>4</xdr:col>
      <xdr:colOff>572770</xdr:colOff>
      <xdr:row>32</xdr:row>
      <xdr:rowOff>438150</xdr:rowOff>
    </xdr:to>
    <xdr:pic>
      <xdr:nvPicPr>
        <xdr:cNvPr id="7" name="图片 6" descr="AL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07920" y="14559280"/>
          <a:ext cx="908050" cy="433070"/>
        </a:xfrm>
        <a:prstGeom prst="rect">
          <a:avLst/>
        </a:prstGeom>
      </xdr:spPr>
    </xdr:pic>
    <xdr:clientData/>
  </xdr:twoCellAnchor>
  <xdr:twoCellAnchor editAs="oneCell">
    <xdr:from>
      <xdr:col>3</xdr:col>
      <xdr:colOff>403860</xdr:colOff>
      <xdr:row>33</xdr:row>
      <xdr:rowOff>22860</xdr:rowOff>
    </xdr:from>
    <xdr:to>
      <xdr:col>4</xdr:col>
      <xdr:colOff>519430</xdr:colOff>
      <xdr:row>33</xdr:row>
      <xdr:rowOff>420370</xdr:rowOff>
    </xdr:to>
    <xdr:pic>
      <xdr:nvPicPr>
        <xdr:cNvPr id="8" name="图片 7" descr="AL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461260" y="15021560"/>
          <a:ext cx="801370" cy="397510"/>
        </a:xfrm>
        <a:prstGeom prst="rect">
          <a:avLst/>
        </a:prstGeom>
      </xdr:spPr>
    </xdr:pic>
    <xdr:clientData/>
  </xdr:twoCellAnchor>
  <xdr:twoCellAnchor editAs="oneCell">
    <xdr:from>
      <xdr:col>3</xdr:col>
      <xdr:colOff>411480</xdr:colOff>
      <xdr:row>34</xdr:row>
      <xdr:rowOff>22860</xdr:rowOff>
    </xdr:from>
    <xdr:to>
      <xdr:col>4</xdr:col>
      <xdr:colOff>480695</xdr:colOff>
      <xdr:row>34</xdr:row>
      <xdr:rowOff>404495</xdr:rowOff>
    </xdr:to>
    <xdr:pic>
      <xdr:nvPicPr>
        <xdr:cNvPr id="9" name="图片 8" descr="AL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68880" y="15466060"/>
          <a:ext cx="755015" cy="38163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35</xdr:row>
      <xdr:rowOff>114300</xdr:rowOff>
    </xdr:from>
    <xdr:to>
      <xdr:col>5</xdr:col>
      <xdr:colOff>14605</xdr:colOff>
      <xdr:row>36</xdr:row>
      <xdr:rowOff>233045</xdr:rowOff>
    </xdr:to>
    <xdr:pic>
      <xdr:nvPicPr>
        <xdr:cNvPr id="10" name="图片 9" descr="ALbg1-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171700" y="16002000"/>
          <a:ext cx="1271905" cy="563245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</xdr:colOff>
      <xdr:row>27</xdr:row>
      <xdr:rowOff>121920</xdr:rowOff>
    </xdr:from>
    <xdr:to>
      <xdr:col>10</xdr:col>
      <xdr:colOff>284480</xdr:colOff>
      <xdr:row>28</xdr:row>
      <xdr:rowOff>328295</xdr:rowOff>
    </xdr:to>
    <xdr:pic>
      <xdr:nvPicPr>
        <xdr:cNvPr id="11" name="图片 10" descr="PF1-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208395" y="12453620"/>
          <a:ext cx="934085" cy="650875"/>
        </a:xfrm>
        <a:prstGeom prst="rect">
          <a:avLst/>
        </a:prstGeom>
      </xdr:spPr>
    </xdr:pic>
    <xdr:clientData/>
  </xdr:twoCellAnchor>
  <xdr:twoCellAnchor editAs="oneCell">
    <xdr:from>
      <xdr:col>9</xdr:col>
      <xdr:colOff>106680</xdr:colOff>
      <xdr:row>29</xdr:row>
      <xdr:rowOff>106680</xdr:rowOff>
    </xdr:from>
    <xdr:to>
      <xdr:col>10</xdr:col>
      <xdr:colOff>202565</xdr:colOff>
      <xdr:row>30</xdr:row>
      <xdr:rowOff>394335</xdr:rowOff>
    </xdr:to>
    <xdr:pic>
      <xdr:nvPicPr>
        <xdr:cNvPr id="12" name="图片 11" descr="PD1-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278880" y="13327380"/>
          <a:ext cx="781685" cy="732155"/>
        </a:xfrm>
        <a:prstGeom prst="rect">
          <a:avLst/>
        </a:prstGeom>
      </xdr:spPr>
    </xdr:pic>
    <xdr:clientData/>
  </xdr:twoCellAnchor>
  <xdr:twoCellAnchor editAs="oneCell">
    <xdr:from>
      <xdr:col>9</xdr:col>
      <xdr:colOff>179070</xdr:colOff>
      <xdr:row>31</xdr:row>
      <xdr:rowOff>15240</xdr:rowOff>
    </xdr:from>
    <xdr:to>
      <xdr:col>10</xdr:col>
      <xdr:colOff>86360</xdr:colOff>
      <xdr:row>31</xdr:row>
      <xdr:rowOff>370205</xdr:rowOff>
    </xdr:to>
    <xdr:pic>
      <xdr:nvPicPr>
        <xdr:cNvPr id="13" name="图片 12" descr="PD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51270" y="14124940"/>
          <a:ext cx="593090" cy="354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4"/>
  <sheetViews>
    <sheetView showGridLines="0" view="pageBreakPreview" zoomScaleNormal="100" workbookViewId="0">
      <selection activeCell="M26" sqref="M26"/>
    </sheetView>
  </sheetViews>
  <sheetFormatPr defaultColWidth="9" defaultRowHeight="14.25"/>
  <cols>
    <col min="1" max="1" width="6.1" customWidth="1"/>
    <col min="2" max="2" width="3.7" customWidth="1"/>
    <col min="3" max="3" width="12.2" customWidth="1"/>
    <col min="4" max="4" width="21.7" customWidth="1"/>
    <col min="5" max="5" width="15.8" customWidth="1"/>
    <col min="6" max="6" width="2.26666666666667" customWidth="1"/>
    <col min="7" max="7" width="3.275" customWidth="1"/>
    <col min="8" max="8" width="4.2" customWidth="1"/>
    <col min="9" max="9" width="11.1" customWidth="1"/>
    <col min="10" max="10" width="13.8" customWidth="1"/>
    <col min="11" max="11" width="5.675" customWidth="1"/>
    <col min="12" max="12" width="7.9" customWidth="1"/>
    <col min="13" max="13" width="12.3" customWidth="1"/>
    <col min="15" max="16" width="12.8"/>
  </cols>
  <sheetData>
    <row r="1" ht="36" customHeight="1" spans="1:13">
      <c r="A1" s="74" t="s">
        <v>0</v>
      </c>
      <c r="B1" s="75"/>
      <c r="C1" s="75"/>
      <c r="D1" s="75"/>
      <c r="E1" s="75"/>
      <c r="F1" s="75"/>
      <c r="G1" s="75"/>
      <c r="H1" s="75" t="s">
        <v>1</v>
      </c>
      <c r="I1" s="75"/>
      <c r="J1" s="75"/>
      <c r="K1" s="75"/>
      <c r="L1" s="75"/>
      <c r="M1" s="75"/>
    </row>
    <row r="2" ht="36" customHeight="1" spans="1:13">
      <c r="A2" s="76" t="s">
        <v>2</v>
      </c>
      <c r="B2" s="77"/>
      <c r="C2" s="77"/>
      <c r="D2" s="77"/>
      <c r="E2" s="77"/>
      <c r="F2" s="77"/>
      <c r="G2" s="77"/>
      <c r="H2" s="77" t="s">
        <v>1</v>
      </c>
      <c r="I2" s="77"/>
      <c r="J2" s="77"/>
      <c r="K2" s="77"/>
      <c r="L2" s="77"/>
      <c r="M2" s="77"/>
    </row>
    <row r="3" ht="36" customHeight="1" spans="1:13">
      <c r="A3" s="78" t="s">
        <v>3</v>
      </c>
      <c r="B3" s="79" t="s">
        <v>4</v>
      </c>
      <c r="C3" s="6"/>
      <c r="D3" s="79" t="s">
        <v>5</v>
      </c>
      <c r="E3" s="79" t="s">
        <v>6</v>
      </c>
      <c r="F3" s="80" t="s">
        <v>7</v>
      </c>
      <c r="G3" s="81"/>
      <c r="H3" s="82"/>
      <c r="I3" s="79" t="s">
        <v>8</v>
      </c>
      <c r="J3" s="79" t="s">
        <v>9</v>
      </c>
      <c r="K3" s="79" t="s">
        <v>10</v>
      </c>
      <c r="L3" s="6"/>
      <c r="M3" s="79" t="s">
        <v>11</v>
      </c>
    </row>
    <row r="4" ht="36" customHeight="1" spans="1:13">
      <c r="A4" s="83">
        <v>1</v>
      </c>
      <c r="B4" s="37" t="s">
        <v>12</v>
      </c>
      <c r="C4" s="38"/>
      <c r="D4" s="6" t="s">
        <v>13</v>
      </c>
      <c r="E4" s="6" t="s">
        <v>14</v>
      </c>
      <c r="F4" s="6" t="s">
        <v>15</v>
      </c>
      <c r="G4" s="6"/>
      <c r="H4" s="6"/>
      <c r="I4" s="6">
        <v>270</v>
      </c>
      <c r="J4" s="67">
        <f>I4/0.09</f>
        <v>3000</v>
      </c>
      <c r="K4" s="6"/>
      <c r="L4" s="6"/>
      <c r="M4" s="6"/>
    </row>
    <row r="5" ht="36" customHeight="1" spans="1:13">
      <c r="A5" s="84"/>
      <c r="B5" s="41"/>
      <c r="C5" s="42"/>
      <c r="D5" s="6" t="s">
        <v>16</v>
      </c>
      <c r="E5" s="6" t="s">
        <v>17</v>
      </c>
      <c r="F5" s="6" t="s">
        <v>15</v>
      </c>
      <c r="G5" s="6"/>
      <c r="H5" s="6"/>
      <c r="I5" s="87">
        <f>(269+24+47)*2</f>
        <v>680</v>
      </c>
      <c r="J5" s="67">
        <f>I5/0.18+100</f>
        <v>3877.77777777778</v>
      </c>
      <c r="K5" s="6"/>
      <c r="L5" s="6"/>
      <c r="M5" s="6"/>
    </row>
    <row r="6" ht="36" customHeight="1" spans="1:13">
      <c r="A6" s="84"/>
      <c r="B6" s="41"/>
      <c r="C6" s="42"/>
      <c r="D6" s="6" t="s">
        <v>18</v>
      </c>
      <c r="E6" s="6" t="s">
        <v>19</v>
      </c>
      <c r="F6" s="6" t="s">
        <v>15</v>
      </c>
      <c r="G6" s="6"/>
      <c r="H6" s="6"/>
      <c r="I6" s="6">
        <v>270</v>
      </c>
      <c r="J6" s="67">
        <f>I6/0.36</f>
        <v>750</v>
      </c>
      <c r="K6" s="6"/>
      <c r="L6" s="6"/>
      <c r="M6" s="6"/>
    </row>
    <row r="7" ht="36" customHeight="1" spans="1:13">
      <c r="A7" s="84"/>
      <c r="B7" s="41"/>
      <c r="C7" s="42"/>
      <c r="D7" s="6" t="s">
        <v>20</v>
      </c>
      <c r="E7" s="6" t="s">
        <v>21</v>
      </c>
      <c r="F7" s="48" t="s">
        <v>15</v>
      </c>
      <c r="G7" s="85"/>
      <c r="H7" s="49"/>
      <c r="I7" s="6">
        <v>270</v>
      </c>
      <c r="J7" s="6"/>
      <c r="K7" s="48"/>
      <c r="L7" s="49"/>
      <c r="M7" s="6"/>
    </row>
    <row r="8" ht="36" customHeight="1" spans="1:13">
      <c r="A8" s="84"/>
      <c r="B8" s="41"/>
      <c r="C8" s="42"/>
      <c r="D8" s="6" t="s">
        <v>22</v>
      </c>
      <c r="E8" s="6" t="s">
        <v>23</v>
      </c>
      <c r="F8" s="48" t="s">
        <v>15</v>
      </c>
      <c r="G8" s="85"/>
      <c r="H8" s="49"/>
      <c r="I8" s="6">
        <v>370</v>
      </c>
      <c r="J8" s="6"/>
      <c r="K8" s="48"/>
      <c r="L8" s="49"/>
      <c r="M8" s="6"/>
    </row>
    <row r="9" ht="36" customHeight="1" spans="1:13">
      <c r="A9" s="84"/>
      <c r="B9" s="41"/>
      <c r="C9" s="42"/>
      <c r="D9" s="6" t="s">
        <v>24</v>
      </c>
      <c r="E9" s="6" t="s">
        <v>25</v>
      </c>
      <c r="F9" s="48" t="s">
        <v>15</v>
      </c>
      <c r="G9" s="85"/>
      <c r="H9" s="49"/>
      <c r="I9" s="6">
        <v>370</v>
      </c>
      <c r="J9" s="62">
        <v>7</v>
      </c>
      <c r="K9" s="48"/>
      <c r="L9" s="49"/>
      <c r="M9" s="6"/>
    </row>
    <row r="10" ht="36" customHeight="1" spans="1:13">
      <c r="A10" s="84"/>
      <c r="B10" s="41"/>
      <c r="C10" s="42"/>
      <c r="D10" s="6" t="s">
        <v>26</v>
      </c>
      <c r="E10" s="6" t="s">
        <v>27</v>
      </c>
      <c r="F10" s="48" t="s">
        <v>28</v>
      </c>
      <c r="G10" s="85"/>
      <c r="H10" s="49"/>
      <c r="I10" s="6">
        <v>42</v>
      </c>
      <c r="J10" s="6"/>
      <c r="K10" s="48"/>
      <c r="L10" s="49"/>
      <c r="M10" s="6"/>
    </row>
    <row r="11" ht="36" customHeight="1" spans="1:13">
      <c r="A11" s="86"/>
      <c r="B11" s="51"/>
      <c r="C11" s="52"/>
      <c r="D11" s="6" t="s">
        <v>29</v>
      </c>
      <c r="E11" s="6" t="s">
        <v>30</v>
      </c>
      <c r="F11" s="6" t="s">
        <v>28</v>
      </c>
      <c r="G11" s="6"/>
      <c r="H11" s="6"/>
      <c r="I11" s="6">
        <v>30</v>
      </c>
      <c r="J11" s="6"/>
      <c r="K11" s="6"/>
      <c r="L11" s="6"/>
      <c r="M11" s="6"/>
    </row>
    <row r="12" ht="36" customHeight="1" spans="1:13">
      <c r="A12" s="83">
        <v>2</v>
      </c>
      <c r="B12" s="37" t="s">
        <v>31</v>
      </c>
      <c r="C12" s="38"/>
      <c r="D12" s="6" t="s">
        <v>13</v>
      </c>
      <c r="E12" s="6" t="s">
        <v>32</v>
      </c>
      <c r="F12" s="48" t="s">
        <v>15</v>
      </c>
      <c r="G12" s="85"/>
      <c r="H12" s="49"/>
      <c r="I12" s="6">
        <v>350</v>
      </c>
      <c r="J12" s="67">
        <v>560</v>
      </c>
      <c r="K12" s="48"/>
      <c r="L12" s="49"/>
      <c r="M12" s="6"/>
    </row>
    <row r="13" ht="36" customHeight="1" spans="1:13">
      <c r="A13" s="84"/>
      <c r="B13" s="41"/>
      <c r="C13" s="42"/>
      <c r="D13" s="43" t="s">
        <v>33</v>
      </c>
      <c r="E13" s="6" t="s">
        <v>34</v>
      </c>
      <c r="F13" s="6" t="s">
        <v>15</v>
      </c>
      <c r="G13" s="6"/>
      <c r="H13" s="6"/>
      <c r="I13" s="6">
        <f>355*2</f>
        <v>710</v>
      </c>
      <c r="J13" s="62">
        <f>(I13+I22)/100</f>
        <v>20.823</v>
      </c>
      <c r="K13" s="6"/>
      <c r="L13" s="6"/>
      <c r="M13" s="6"/>
    </row>
    <row r="14" ht="36" customHeight="1" spans="1:13">
      <c r="A14" s="84"/>
      <c r="B14" s="41"/>
      <c r="C14" s="42"/>
      <c r="D14" s="44"/>
      <c r="E14" s="6" t="s">
        <v>35</v>
      </c>
      <c r="F14" s="6" t="s">
        <v>15</v>
      </c>
      <c r="G14" s="6"/>
      <c r="H14" s="6"/>
      <c r="I14" s="6">
        <v>710</v>
      </c>
      <c r="J14" s="88">
        <f>(I14+I16+I22)/10</f>
        <v>243.23</v>
      </c>
      <c r="K14" s="48"/>
      <c r="L14" s="49"/>
      <c r="M14" s="6"/>
    </row>
    <row r="15" ht="36" customHeight="1" spans="1:13">
      <c r="A15" s="84"/>
      <c r="B15" s="41"/>
      <c r="C15" s="42"/>
      <c r="D15" s="43" t="s">
        <v>36</v>
      </c>
      <c r="E15" s="6" t="s">
        <v>37</v>
      </c>
      <c r="F15" s="6" t="s">
        <v>15</v>
      </c>
      <c r="G15" s="6"/>
      <c r="H15" s="6"/>
      <c r="I15" s="6">
        <v>350</v>
      </c>
      <c r="J15" s="64">
        <v>120</v>
      </c>
      <c r="K15" s="6"/>
      <c r="L15" s="6"/>
      <c r="M15" s="6"/>
    </row>
    <row r="16" ht="36" customHeight="1" spans="1:13">
      <c r="A16" s="84"/>
      <c r="B16" s="41"/>
      <c r="C16" s="42"/>
      <c r="D16" s="45"/>
      <c r="E16" s="6" t="s">
        <v>38</v>
      </c>
      <c r="F16" s="6" t="s">
        <v>15</v>
      </c>
      <c r="G16" s="6"/>
      <c r="H16" s="6"/>
      <c r="I16" s="6">
        <v>350</v>
      </c>
      <c r="J16" s="89" t="s">
        <v>39</v>
      </c>
      <c r="K16" s="6"/>
      <c r="L16" s="6"/>
      <c r="M16" s="6"/>
    </row>
    <row r="17" ht="36" customHeight="1" spans="1:13">
      <c r="A17" s="84"/>
      <c r="B17" s="41"/>
      <c r="C17" s="42"/>
      <c r="D17" s="6" t="s">
        <v>40</v>
      </c>
      <c r="E17" s="6" t="s">
        <v>21</v>
      </c>
      <c r="F17" s="48" t="s">
        <v>15</v>
      </c>
      <c r="G17" s="85"/>
      <c r="H17" s="49"/>
      <c r="I17" s="6">
        <v>350</v>
      </c>
      <c r="J17" s="6"/>
      <c r="K17" s="6"/>
      <c r="L17" s="6"/>
      <c r="M17" s="6"/>
    </row>
    <row r="18" ht="36" customHeight="1" spans="1:13">
      <c r="A18" s="84"/>
      <c r="B18" s="41"/>
      <c r="C18" s="42"/>
      <c r="D18" s="6" t="s">
        <v>26</v>
      </c>
      <c r="E18" s="6" t="s">
        <v>27</v>
      </c>
      <c r="F18" s="48" t="s">
        <v>28</v>
      </c>
      <c r="G18" s="85"/>
      <c r="H18" s="49"/>
      <c r="I18" s="6">
        <v>56</v>
      </c>
      <c r="J18" s="6"/>
      <c r="K18" s="6"/>
      <c r="L18" s="6"/>
      <c r="M18" s="6"/>
    </row>
    <row r="19" ht="36" customHeight="1" spans="1:13">
      <c r="A19" s="86"/>
      <c r="B19" s="51"/>
      <c r="C19" s="52"/>
      <c r="D19" s="6" t="s">
        <v>29</v>
      </c>
      <c r="E19" s="6" t="s">
        <v>30</v>
      </c>
      <c r="F19" s="6" t="s">
        <v>28</v>
      </c>
      <c r="G19" s="6"/>
      <c r="H19" s="6"/>
      <c r="I19" s="6">
        <v>35</v>
      </c>
      <c r="J19" s="6"/>
      <c r="K19" s="6"/>
      <c r="L19" s="6"/>
      <c r="M19" s="6"/>
    </row>
    <row r="20" ht="36" customHeight="1" spans="1:13">
      <c r="A20" s="36">
        <v>3</v>
      </c>
      <c r="B20" s="37" t="s">
        <v>41</v>
      </c>
      <c r="C20" s="38"/>
      <c r="D20" s="6" t="s">
        <v>42</v>
      </c>
      <c r="E20" s="6" t="s">
        <v>43</v>
      </c>
      <c r="F20" s="6" t="s">
        <v>15</v>
      </c>
      <c r="G20" s="6"/>
      <c r="H20" s="6"/>
      <c r="I20" s="6">
        <v>850</v>
      </c>
      <c r="J20" s="67">
        <v>580</v>
      </c>
      <c r="K20" s="6"/>
      <c r="L20" s="6"/>
      <c r="M20" s="6"/>
    </row>
    <row r="21" ht="36" customHeight="1" spans="1:13">
      <c r="A21" s="40"/>
      <c r="B21" s="41"/>
      <c r="C21" s="42"/>
      <c r="D21" s="6" t="s">
        <v>44</v>
      </c>
      <c r="E21" s="6" t="s">
        <v>45</v>
      </c>
      <c r="F21" s="6" t="s">
        <v>15</v>
      </c>
      <c r="G21" s="6"/>
      <c r="H21" s="6"/>
      <c r="I21" s="6"/>
      <c r="J21" s="90">
        <f>1400*0.3</f>
        <v>420</v>
      </c>
      <c r="K21" s="48"/>
      <c r="L21" s="49"/>
      <c r="M21" s="6"/>
    </row>
    <row r="22" ht="36" customHeight="1" spans="1:13">
      <c r="A22" s="36">
        <v>4</v>
      </c>
      <c r="B22" s="37" t="s">
        <v>46</v>
      </c>
      <c r="C22" s="38"/>
      <c r="D22" s="6" t="s">
        <v>47</v>
      </c>
      <c r="E22" s="6" t="s">
        <v>48</v>
      </c>
      <c r="F22" s="6" t="s">
        <v>15</v>
      </c>
      <c r="G22" s="6"/>
      <c r="H22" s="6" t="s">
        <v>1</v>
      </c>
      <c r="I22" s="6">
        <f>812.3+280*2</f>
        <v>1372.3</v>
      </c>
      <c r="J22" s="6" t="s">
        <v>49</v>
      </c>
      <c r="K22" s="6"/>
      <c r="L22" s="6"/>
      <c r="M22" s="6"/>
    </row>
    <row r="23" ht="36" customHeight="1" spans="1:13">
      <c r="A23" s="40"/>
      <c r="B23" s="41"/>
      <c r="C23" s="42"/>
      <c r="D23" s="6" t="s">
        <v>50</v>
      </c>
      <c r="E23" s="6" t="s">
        <v>51</v>
      </c>
      <c r="F23" s="6" t="s">
        <v>15</v>
      </c>
      <c r="G23" s="6"/>
      <c r="H23" s="6"/>
      <c r="I23" s="6">
        <v>596.1</v>
      </c>
      <c r="J23" s="62">
        <f>I23*1.6/25</f>
        <v>38.1504</v>
      </c>
      <c r="K23" s="6"/>
      <c r="L23" s="6"/>
      <c r="M23" s="6"/>
    </row>
    <row r="24" ht="36" customHeight="1" spans="1:13">
      <c r="A24" s="47">
        <v>5</v>
      </c>
      <c r="B24" s="6" t="s">
        <v>52</v>
      </c>
      <c r="C24" s="6"/>
      <c r="D24" s="6" t="s">
        <v>53</v>
      </c>
      <c r="E24" s="6" t="s">
        <v>54</v>
      </c>
      <c r="F24" s="6" t="s">
        <v>55</v>
      </c>
      <c r="G24" s="6"/>
      <c r="H24" s="6" t="s">
        <v>1</v>
      </c>
      <c r="I24" s="3">
        <v>630</v>
      </c>
      <c r="J24" s="67">
        <v>790</v>
      </c>
      <c r="K24" s="6"/>
      <c r="L24" s="6"/>
      <c r="M24" s="6"/>
    </row>
  </sheetData>
  <mergeCells count="56">
    <mergeCell ref="A1:M1"/>
    <mergeCell ref="A2:M2"/>
    <mergeCell ref="B3:C3"/>
    <mergeCell ref="F3:H3"/>
    <mergeCell ref="K3:L3"/>
    <mergeCell ref="F4:H4"/>
    <mergeCell ref="K4:L4"/>
    <mergeCell ref="F5:H5"/>
    <mergeCell ref="K5:L5"/>
    <mergeCell ref="F6:H6"/>
    <mergeCell ref="K6:L6"/>
    <mergeCell ref="F7:H7"/>
    <mergeCell ref="K7:L7"/>
    <mergeCell ref="F8:H8"/>
    <mergeCell ref="F9:H9"/>
    <mergeCell ref="F10:H10"/>
    <mergeCell ref="K10:L10"/>
    <mergeCell ref="F11:H11"/>
    <mergeCell ref="K11:L11"/>
    <mergeCell ref="F12:H12"/>
    <mergeCell ref="K12:L12"/>
    <mergeCell ref="F13:H13"/>
    <mergeCell ref="K13:L13"/>
    <mergeCell ref="F14:H14"/>
    <mergeCell ref="K14:L14"/>
    <mergeCell ref="F15:H15"/>
    <mergeCell ref="K15:L15"/>
    <mergeCell ref="F16:H16"/>
    <mergeCell ref="K16:L16"/>
    <mergeCell ref="F17:H17"/>
    <mergeCell ref="K17:L17"/>
    <mergeCell ref="F18:H18"/>
    <mergeCell ref="K18:L18"/>
    <mergeCell ref="F19:H19"/>
    <mergeCell ref="K19:L19"/>
    <mergeCell ref="F20:H20"/>
    <mergeCell ref="K20:L20"/>
    <mergeCell ref="F21:H21"/>
    <mergeCell ref="K21:L21"/>
    <mergeCell ref="F22:H22"/>
    <mergeCell ref="K22:L22"/>
    <mergeCell ref="F23:H23"/>
    <mergeCell ref="K23:L23"/>
    <mergeCell ref="B24:C24"/>
    <mergeCell ref="F24:H24"/>
    <mergeCell ref="K24:L24"/>
    <mergeCell ref="A4:A11"/>
    <mergeCell ref="A12:A19"/>
    <mergeCell ref="A20:A21"/>
    <mergeCell ref="A22:A23"/>
    <mergeCell ref="D13:D14"/>
    <mergeCell ref="D15:D16"/>
    <mergeCell ref="B4:C11"/>
    <mergeCell ref="B12:C19"/>
    <mergeCell ref="B22:C23"/>
    <mergeCell ref="B20:C21"/>
  </mergeCells>
  <printOptions gridLines="1"/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1"/>
  <sheetViews>
    <sheetView zoomScale="175" zoomScaleNormal="175" topLeftCell="A46" workbookViewId="0">
      <selection activeCell="R11" sqref="R11"/>
    </sheetView>
  </sheetViews>
  <sheetFormatPr defaultColWidth="9" defaultRowHeight="14.25"/>
  <sheetData>
    <row r="1" ht="43" customHeight="1" spans="1:13">
      <c r="A1" s="34" t="s">
        <v>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ht="36" customHeight="1" spans="1:13">
      <c r="A2" s="36">
        <v>6</v>
      </c>
      <c r="B2" s="37" t="s">
        <v>57</v>
      </c>
      <c r="C2" s="38"/>
      <c r="D2" s="3" t="s">
        <v>58</v>
      </c>
      <c r="E2" s="3">
        <v>130</v>
      </c>
      <c r="F2" s="4" t="s">
        <v>15</v>
      </c>
      <c r="G2" s="39"/>
      <c r="H2" s="5"/>
      <c r="I2" s="6">
        <v>3900</v>
      </c>
      <c r="J2" s="6"/>
      <c r="K2" s="6"/>
      <c r="L2" s="6"/>
      <c r="M2" s="6"/>
    </row>
    <row r="3" ht="36" customHeight="1" spans="1:13">
      <c r="A3" s="40"/>
      <c r="B3" s="41"/>
      <c r="C3" s="42"/>
      <c r="D3" s="6" t="s">
        <v>59</v>
      </c>
      <c r="E3" s="6" t="s">
        <v>60</v>
      </c>
      <c r="F3" s="6" t="s">
        <v>15</v>
      </c>
      <c r="G3" s="6"/>
      <c r="H3" s="6" t="s">
        <v>1</v>
      </c>
      <c r="I3" s="6">
        <v>3900</v>
      </c>
      <c r="J3" s="6"/>
      <c r="K3" s="6"/>
      <c r="L3" s="6"/>
      <c r="M3" s="6"/>
    </row>
    <row r="4" ht="36" customHeight="1" spans="1:13">
      <c r="A4" s="40"/>
      <c r="B4" s="41"/>
      <c r="C4" s="42"/>
      <c r="D4" s="6" t="s">
        <v>61</v>
      </c>
      <c r="E4" s="6" t="s">
        <v>62</v>
      </c>
      <c r="F4" s="6" t="s">
        <v>15</v>
      </c>
      <c r="G4" s="6"/>
      <c r="H4" s="6"/>
      <c r="I4" s="6">
        <v>3900</v>
      </c>
      <c r="J4" s="6"/>
      <c r="K4" s="48"/>
      <c r="L4" s="49"/>
      <c r="M4" s="6"/>
    </row>
    <row r="5" ht="36" customHeight="1" spans="1:13">
      <c r="A5" s="40"/>
      <c r="B5" s="41"/>
      <c r="C5" s="42"/>
      <c r="D5" s="6" t="s">
        <v>63</v>
      </c>
      <c r="E5" s="6" t="s">
        <v>64</v>
      </c>
      <c r="F5" s="6" t="s">
        <v>65</v>
      </c>
      <c r="G5" s="6"/>
      <c r="H5" s="6"/>
      <c r="I5" s="6">
        <v>560</v>
      </c>
      <c r="J5" s="62">
        <f>I5/40</f>
        <v>14</v>
      </c>
      <c r="K5" s="48"/>
      <c r="L5" s="49"/>
      <c r="M5" s="6"/>
    </row>
    <row r="6" ht="36" customHeight="1" spans="1:13">
      <c r="A6" s="40"/>
      <c r="B6" s="41"/>
      <c r="C6" s="42"/>
      <c r="D6" s="43" t="s">
        <v>66</v>
      </c>
      <c r="E6" s="6" t="s">
        <v>67</v>
      </c>
      <c r="F6" s="6"/>
      <c r="G6" s="6"/>
      <c r="H6" s="6"/>
      <c r="I6" s="6"/>
      <c r="J6" s="63">
        <v>56</v>
      </c>
      <c r="K6" s="48"/>
      <c r="L6" s="49"/>
      <c r="M6" s="6"/>
    </row>
    <row r="7" ht="36" customHeight="1" spans="1:13">
      <c r="A7" s="40"/>
      <c r="B7" s="41"/>
      <c r="C7" s="42"/>
      <c r="D7" s="44"/>
      <c r="E7" s="6" t="s">
        <v>68</v>
      </c>
      <c r="F7" s="6"/>
      <c r="G7" s="6"/>
      <c r="H7" s="6"/>
      <c r="I7" s="6"/>
      <c r="J7" s="64">
        <v>8</v>
      </c>
      <c r="K7" s="48"/>
      <c r="L7" s="49"/>
      <c r="M7" s="6"/>
    </row>
    <row r="8" ht="36" customHeight="1" spans="1:13">
      <c r="A8" s="40"/>
      <c r="B8" s="41"/>
      <c r="C8" s="42"/>
      <c r="D8" s="44"/>
      <c r="E8" s="6" t="s">
        <v>69</v>
      </c>
      <c r="F8" s="6"/>
      <c r="G8" s="6"/>
      <c r="H8" s="6"/>
      <c r="I8" s="6"/>
      <c r="J8" s="64">
        <v>8</v>
      </c>
      <c r="K8" s="48"/>
      <c r="L8" s="49"/>
      <c r="M8" s="6"/>
    </row>
    <row r="9" ht="36" customHeight="1" spans="1:13">
      <c r="A9" s="40"/>
      <c r="B9" s="41"/>
      <c r="C9" s="42"/>
      <c r="D9" s="44"/>
      <c r="E9" s="6" t="s">
        <v>70</v>
      </c>
      <c r="F9" s="6"/>
      <c r="G9" s="6"/>
      <c r="H9" s="6"/>
      <c r="I9" s="6"/>
      <c r="J9" s="64">
        <v>66</v>
      </c>
      <c r="K9" s="48"/>
      <c r="L9" s="49"/>
      <c r="M9" s="6"/>
    </row>
    <row r="10" ht="36" customHeight="1" spans="1:13">
      <c r="A10" s="40"/>
      <c r="B10" s="41"/>
      <c r="C10" s="42"/>
      <c r="D10" s="44"/>
      <c r="E10" s="6" t="s">
        <v>71</v>
      </c>
      <c r="F10" s="6"/>
      <c r="G10" s="6"/>
      <c r="H10" s="6"/>
      <c r="I10" s="6"/>
      <c r="J10" s="64">
        <v>42</v>
      </c>
      <c r="K10" s="48"/>
      <c r="L10" s="49"/>
      <c r="M10" s="6"/>
    </row>
    <row r="11" ht="36" customHeight="1" spans="1:13">
      <c r="A11" s="40"/>
      <c r="B11" s="41"/>
      <c r="C11" s="42"/>
      <c r="D11" s="45"/>
      <c r="E11" s="6" t="s">
        <v>72</v>
      </c>
      <c r="F11" s="6"/>
      <c r="G11" s="6"/>
      <c r="H11" s="6"/>
      <c r="I11" s="6"/>
      <c r="J11" s="64">
        <v>30</v>
      </c>
      <c r="K11" s="48"/>
      <c r="L11" s="49"/>
      <c r="M11" s="6"/>
    </row>
    <row r="12" ht="36" customHeight="1" spans="1:13">
      <c r="A12" s="40"/>
      <c r="B12" s="41"/>
      <c r="C12" s="42"/>
      <c r="D12" s="46" t="s">
        <v>73</v>
      </c>
      <c r="E12" s="6" t="s">
        <v>71</v>
      </c>
      <c r="F12" s="6"/>
      <c r="G12" s="6"/>
      <c r="H12" s="6"/>
      <c r="I12" s="6"/>
      <c r="J12" s="64">
        <v>130</v>
      </c>
      <c r="K12" s="48"/>
      <c r="L12" s="49"/>
      <c r="M12" s="6"/>
    </row>
    <row r="13" ht="36" customHeight="1" spans="1:13">
      <c r="A13" s="40"/>
      <c r="B13" s="41"/>
      <c r="C13" s="42"/>
      <c r="D13" s="43" t="s">
        <v>74</v>
      </c>
      <c r="E13" s="6" t="s">
        <v>67</v>
      </c>
      <c r="F13" s="6"/>
      <c r="G13" s="6"/>
      <c r="H13" s="6"/>
      <c r="I13" s="6"/>
      <c r="J13" s="64">
        <v>160</v>
      </c>
      <c r="K13" s="48"/>
      <c r="L13" s="49"/>
      <c r="M13" s="6"/>
    </row>
    <row r="14" ht="36" customHeight="1" spans="1:13">
      <c r="A14" s="40"/>
      <c r="B14" s="41"/>
      <c r="C14" s="42"/>
      <c r="D14" s="44"/>
      <c r="E14" s="6" t="s">
        <v>75</v>
      </c>
      <c r="F14" s="6"/>
      <c r="G14" s="6"/>
      <c r="H14" s="6"/>
      <c r="I14" s="6"/>
      <c r="J14" s="63">
        <v>40</v>
      </c>
      <c r="K14" s="48"/>
      <c r="L14" s="49"/>
      <c r="M14" s="6"/>
    </row>
    <row r="15" ht="36" customHeight="1" spans="1:13">
      <c r="A15" s="40"/>
      <c r="B15" s="41"/>
      <c r="C15" s="42"/>
      <c r="D15" s="44"/>
      <c r="E15" s="6" t="s">
        <v>76</v>
      </c>
      <c r="F15" s="6"/>
      <c r="G15" s="6"/>
      <c r="H15" s="6"/>
      <c r="I15" s="6"/>
      <c r="J15" s="63">
        <v>108</v>
      </c>
      <c r="K15" s="48"/>
      <c r="L15" s="49"/>
      <c r="M15" s="6"/>
    </row>
    <row r="16" ht="36" customHeight="1" spans="1:13">
      <c r="A16" s="40"/>
      <c r="B16" s="41"/>
      <c r="C16" s="42"/>
      <c r="D16" s="44"/>
      <c r="E16" s="6" t="s">
        <v>77</v>
      </c>
      <c r="F16" s="6"/>
      <c r="G16" s="6"/>
      <c r="H16" s="6"/>
      <c r="I16" s="6"/>
      <c r="J16" s="63">
        <v>110</v>
      </c>
      <c r="K16" s="48"/>
      <c r="L16" s="49"/>
      <c r="M16" s="6"/>
    </row>
    <row r="17" ht="36" customHeight="1" spans="1:13">
      <c r="A17" s="40"/>
      <c r="B17" s="41"/>
      <c r="C17" s="42"/>
      <c r="D17" s="44"/>
      <c r="E17" s="6">
        <v>3560</v>
      </c>
      <c r="F17" s="6"/>
      <c r="G17" s="6"/>
      <c r="H17" s="6"/>
      <c r="I17" s="6"/>
      <c r="J17" s="63">
        <v>32</v>
      </c>
      <c r="K17" s="48"/>
      <c r="L17" s="49"/>
      <c r="M17" s="6"/>
    </row>
    <row r="18" ht="36" customHeight="1" spans="1:13">
      <c r="A18" s="40"/>
      <c r="B18" s="41"/>
      <c r="C18" s="42"/>
      <c r="D18" s="46" t="s">
        <v>78</v>
      </c>
      <c r="E18" s="6" t="s">
        <v>71</v>
      </c>
      <c r="F18" s="6"/>
      <c r="G18" s="6"/>
      <c r="H18" s="6"/>
      <c r="I18" s="6"/>
      <c r="J18" s="63">
        <v>370</v>
      </c>
      <c r="K18" s="48"/>
      <c r="L18" s="49"/>
      <c r="M18" s="6"/>
    </row>
    <row r="19" ht="36" customHeight="1" spans="1:13">
      <c r="A19" s="47">
        <v>7</v>
      </c>
      <c r="B19" s="48" t="s">
        <v>79</v>
      </c>
      <c r="C19" s="49"/>
      <c r="D19" s="6" t="s">
        <v>80</v>
      </c>
      <c r="E19" s="6" t="s">
        <v>81</v>
      </c>
      <c r="F19" s="6" t="s">
        <v>82</v>
      </c>
      <c r="G19" s="6"/>
      <c r="H19" s="6"/>
      <c r="I19" s="6">
        <v>660</v>
      </c>
      <c r="J19" s="65">
        <f>I19/0.6</f>
        <v>1100</v>
      </c>
      <c r="K19" s="6"/>
      <c r="L19" s="6"/>
      <c r="M19" s="6"/>
    </row>
    <row r="20" ht="36" customHeight="1" spans="1:13">
      <c r="A20" s="36">
        <v>8</v>
      </c>
      <c r="B20" s="37" t="s">
        <v>83</v>
      </c>
      <c r="C20" s="38"/>
      <c r="D20" s="43" t="s">
        <v>84</v>
      </c>
      <c r="E20" s="6" t="s">
        <v>85</v>
      </c>
      <c r="F20" s="6" t="s">
        <v>15</v>
      </c>
      <c r="G20" s="6"/>
      <c r="H20" s="6"/>
      <c r="I20" s="6">
        <f>1078*1.3</f>
        <v>1401.4</v>
      </c>
      <c r="J20" s="64">
        <v>77</v>
      </c>
      <c r="K20" s="6"/>
      <c r="L20" s="6"/>
      <c r="M20" s="6"/>
    </row>
    <row r="21" ht="36" customHeight="1" spans="1:13">
      <c r="A21" s="40"/>
      <c r="B21" s="41"/>
      <c r="C21" s="42"/>
      <c r="D21" s="44"/>
      <c r="E21" s="6" t="s">
        <v>86</v>
      </c>
      <c r="F21" s="6" t="s">
        <v>15</v>
      </c>
      <c r="G21" s="6"/>
      <c r="H21" s="6"/>
      <c r="I21" s="6"/>
      <c r="J21" s="64">
        <v>14</v>
      </c>
      <c r="K21" s="6"/>
      <c r="L21" s="6"/>
      <c r="M21" s="6"/>
    </row>
    <row r="22" ht="36" customHeight="1" spans="1:13">
      <c r="A22" s="40"/>
      <c r="B22" s="41"/>
      <c r="C22" s="42"/>
      <c r="D22" s="44"/>
      <c r="E22" s="6" t="s">
        <v>87</v>
      </c>
      <c r="F22" s="6" t="s">
        <v>15</v>
      </c>
      <c r="G22" s="6"/>
      <c r="H22" s="6"/>
      <c r="I22" s="6"/>
      <c r="J22" s="64">
        <v>14</v>
      </c>
      <c r="K22" s="6"/>
      <c r="L22" s="6"/>
      <c r="M22" s="6"/>
    </row>
    <row r="23" ht="36" customHeight="1" spans="1:13">
      <c r="A23" s="40"/>
      <c r="B23" s="41"/>
      <c r="C23" s="42"/>
      <c r="D23" s="43" t="s">
        <v>88</v>
      </c>
      <c r="E23" s="6" t="s">
        <v>89</v>
      </c>
      <c r="F23" s="6" t="s">
        <v>15</v>
      </c>
      <c r="G23" s="6"/>
      <c r="H23" s="6"/>
      <c r="I23" s="6">
        <f>11.7*1.14*J23</f>
        <v>4161.456</v>
      </c>
      <c r="J23" s="64">
        <v>312</v>
      </c>
      <c r="K23" s="6"/>
      <c r="L23" s="6"/>
      <c r="M23" s="6"/>
    </row>
    <row r="24" ht="36" customHeight="1" spans="1:13">
      <c r="A24" s="40"/>
      <c r="B24" s="41"/>
      <c r="C24" s="42"/>
      <c r="D24" s="44"/>
      <c r="E24" s="6" t="s">
        <v>90</v>
      </c>
      <c r="F24" s="6" t="s">
        <v>15</v>
      </c>
      <c r="G24" s="6"/>
      <c r="H24" s="6"/>
      <c r="I24" s="6">
        <f>11.95*1.14*624</f>
        <v>8500.752</v>
      </c>
      <c r="J24" s="64">
        <v>624</v>
      </c>
      <c r="K24" s="6"/>
      <c r="L24" s="6"/>
      <c r="M24" s="6"/>
    </row>
    <row r="25" ht="36" customHeight="1" spans="1:13">
      <c r="A25" s="40"/>
      <c r="B25" s="41"/>
      <c r="C25" s="42"/>
      <c r="D25" s="44"/>
      <c r="E25" s="6" t="s">
        <v>91</v>
      </c>
      <c r="F25" s="6" t="s">
        <v>15</v>
      </c>
      <c r="G25" s="6"/>
      <c r="H25" s="6"/>
      <c r="I25" s="6">
        <f>1.94*1.14*52</f>
        <v>115.0032</v>
      </c>
      <c r="J25" s="64">
        <v>52</v>
      </c>
      <c r="K25" s="6"/>
      <c r="L25" s="6"/>
      <c r="M25" s="6"/>
    </row>
    <row r="26" ht="36" customHeight="1" spans="1:13">
      <c r="A26" s="40"/>
      <c r="B26" s="41"/>
      <c r="C26" s="42"/>
      <c r="D26" s="44"/>
      <c r="E26" s="6" t="s">
        <v>92</v>
      </c>
      <c r="F26" s="6" t="s">
        <v>15</v>
      </c>
      <c r="G26" s="6"/>
      <c r="H26" s="6"/>
      <c r="I26" s="6"/>
      <c r="J26" s="64">
        <v>52</v>
      </c>
      <c r="K26" s="6"/>
      <c r="L26" s="6"/>
      <c r="M26" s="6"/>
    </row>
    <row r="27" ht="36" customHeight="1" spans="1:13">
      <c r="A27" s="40"/>
      <c r="B27" s="41"/>
      <c r="C27" s="42"/>
      <c r="D27" s="44"/>
      <c r="E27" s="6" t="s">
        <v>93</v>
      </c>
      <c r="F27" s="6" t="s">
        <v>15</v>
      </c>
      <c r="G27" s="6"/>
      <c r="H27" s="6"/>
      <c r="I27" s="6"/>
      <c r="J27" s="64">
        <v>104</v>
      </c>
      <c r="K27" s="6"/>
      <c r="L27" s="6"/>
      <c r="M27" s="6"/>
    </row>
    <row r="28" ht="36" customHeight="1" spans="1:13">
      <c r="A28" s="40"/>
      <c r="B28" s="41"/>
      <c r="C28" s="42"/>
      <c r="D28" s="45"/>
      <c r="E28" s="6" t="s">
        <v>94</v>
      </c>
      <c r="F28" s="6" t="s">
        <v>15</v>
      </c>
      <c r="G28" s="6"/>
      <c r="H28" s="6"/>
      <c r="I28" s="66"/>
      <c r="J28" s="64">
        <v>104</v>
      </c>
      <c r="K28" s="6"/>
      <c r="L28" s="6"/>
      <c r="M28" s="6"/>
    </row>
    <row r="29" ht="36" customHeight="1" spans="1:13">
      <c r="A29" s="40"/>
      <c r="B29" s="41"/>
      <c r="C29" s="42"/>
      <c r="D29" s="46" t="s">
        <v>95</v>
      </c>
      <c r="E29" s="6" t="s">
        <v>96</v>
      </c>
      <c r="F29" s="6" t="s">
        <v>15</v>
      </c>
      <c r="G29" s="6"/>
      <c r="H29" s="6"/>
      <c r="I29" s="6">
        <f>9*1.14*J29</f>
        <v>872.1</v>
      </c>
      <c r="J29" s="64">
        <v>85</v>
      </c>
      <c r="K29" s="6"/>
      <c r="L29" s="6"/>
      <c r="M29" s="6"/>
    </row>
    <row r="30" ht="36" customHeight="1" spans="1:13">
      <c r="A30" s="40"/>
      <c r="B30" s="41"/>
      <c r="C30" s="42"/>
      <c r="D30" s="6" t="s">
        <v>97</v>
      </c>
      <c r="E30" s="6" t="s">
        <v>98</v>
      </c>
      <c r="F30" s="6" t="s">
        <v>55</v>
      </c>
      <c r="G30" s="6"/>
      <c r="H30" s="6"/>
      <c r="I30" s="6">
        <v>400</v>
      </c>
      <c r="J30" s="67">
        <v>103</v>
      </c>
      <c r="K30" s="6"/>
      <c r="L30" s="6"/>
      <c r="M30" s="6"/>
    </row>
    <row r="31" ht="36" customHeight="1" spans="1:13">
      <c r="A31" s="40"/>
      <c r="B31" s="41"/>
      <c r="C31" s="42"/>
      <c r="D31" s="45"/>
      <c r="E31" s="22" t="s">
        <v>98</v>
      </c>
      <c r="F31" s="6" t="s">
        <v>15</v>
      </c>
      <c r="G31" s="6"/>
      <c r="H31" s="6"/>
      <c r="I31" s="68">
        <v>400</v>
      </c>
      <c r="J31" s="67">
        <v>103</v>
      </c>
      <c r="K31" s="6"/>
      <c r="L31" s="6"/>
      <c r="M31" s="6"/>
    </row>
    <row r="32" ht="36" customHeight="1" spans="1:13">
      <c r="A32" s="40"/>
      <c r="B32" s="41"/>
      <c r="C32" s="42"/>
      <c r="D32" s="6" t="s">
        <v>99</v>
      </c>
      <c r="E32" s="6" t="s">
        <v>100</v>
      </c>
      <c r="F32" s="6" t="s">
        <v>101</v>
      </c>
      <c r="G32" s="6"/>
      <c r="H32" s="6"/>
      <c r="I32" s="6">
        <v>13200</v>
      </c>
      <c r="J32" s="69">
        <f>I32/40</f>
        <v>330</v>
      </c>
      <c r="K32" s="6"/>
      <c r="L32" s="6"/>
      <c r="M32" s="6"/>
    </row>
    <row r="33" ht="36" customHeight="1" spans="1:13">
      <c r="A33" s="40"/>
      <c r="B33" s="41"/>
      <c r="C33" s="42"/>
      <c r="D33" s="6" t="s">
        <v>58</v>
      </c>
      <c r="E33" s="6">
        <v>130</v>
      </c>
      <c r="F33" s="6" t="s">
        <v>15</v>
      </c>
      <c r="G33" s="6"/>
      <c r="H33" s="6"/>
      <c r="I33" s="6">
        <v>13200</v>
      </c>
      <c r="J33" s="6"/>
      <c r="K33" s="6"/>
      <c r="L33" s="6"/>
      <c r="M33" s="6"/>
    </row>
    <row r="34" ht="36" customHeight="1" spans="1:13">
      <c r="A34" s="40"/>
      <c r="B34" s="41"/>
      <c r="C34" s="42"/>
      <c r="D34" s="3" t="s">
        <v>102</v>
      </c>
      <c r="E34" s="3" t="s">
        <v>103</v>
      </c>
      <c r="F34" s="6" t="s">
        <v>55</v>
      </c>
      <c r="G34" s="6"/>
      <c r="H34" s="6"/>
      <c r="I34" s="3">
        <v>620</v>
      </c>
      <c r="J34" s="67">
        <f>I34/4</f>
        <v>155</v>
      </c>
      <c r="K34" s="6"/>
      <c r="L34" s="6"/>
      <c r="M34" s="6"/>
    </row>
    <row r="35" ht="36" customHeight="1" spans="1:13">
      <c r="A35" s="40"/>
      <c r="B35" s="41"/>
      <c r="C35" s="42"/>
      <c r="D35" s="6" t="s">
        <v>61</v>
      </c>
      <c r="E35" s="6" t="s">
        <v>104</v>
      </c>
      <c r="F35" s="6" t="s">
        <v>15</v>
      </c>
      <c r="G35" s="6"/>
      <c r="H35" s="6"/>
      <c r="I35" s="6">
        <v>13200</v>
      </c>
      <c r="J35" s="6"/>
      <c r="K35" s="6"/>
      <c r="L35" s="6"/>
      <c r="M35" s="6"/>
    </row>
    <row r="36" ht="36" customHeight="1" spans="1:13">
      <c r="A36" s="40"/>
      <c r="B36" s="41"/>
      <c r="C36" s="42"/>
      <c r="D36" s="6" t="s">
        <v>105</v>
      </c>
      <c r="E36" s="6" t="s">
        <v>106</v>
      </c>
      <c r="F36" s="6" t="s">
        <v>15</v>
      </c>
      <c r="G36" s="6"/>
      <c r="H36" s="6"/>
      <c r="I36" s="6">
        <f>(6*11*6)*1.3</f>
        <v>514.8</v>
      </c>
      <c r="J36" s="6"/>
      <c r="K36" s="6"/>
      <c r="L36" s="6"/>
      <c r="M36" s="6"/>
    </row>
    <row r="37" ht="36" customHeight="1" spans="1:13">
      <c r="A37" s="50"/>
      <c r="B37" s="51"/>
      <c r="C37" s="52"/>
      <c r="D37" s="6" t="s">
        <v>107</v>
      </c>
      <c r="E37" s="6" t="s">
        <v>108</v>
      </c>
      <c r="F37" s="6" t="s">
        <v>15</v>
      </c>
      <c r="G37" s="6"/>
      <c r="H37" s="6"/>
      <c r="I37" s="6">
        <v>600</v>
      </c>
      <c r="J37" s="6"/>
      <c r="K37" s="6"/>
      <c r="L37" s="6"/>
      <c r="M37" s="6"/>
    </row>
    <row r="38" ht="36" customHeight="1" spans="1:13">
      <c r="A38" s="36">
        <v>9</v>
      </c>
      <c r="B38" s="37" t="s">
        <v>109</v>
      </c>
      <c r="C38" s="38"/>
      <c r="D38" s="6" t="s">
        <v>110</v>
      </c>
      <c r="E38" s="53" t="s">
        <v>111</v>
      </c>
      <c r="F38" s="6" t="s">
        <v>112</v>
      </c>
      <c r="G38" s="6"/>
      <c r="H38" s="6"/>
      <c r="I38" s="6"/>
      <c r="J38" s="70">
        <v>56</v>
      </c>
      <c r="K38" s="6"/>
      <c r="L38" s="6"/>
      <c r="M38" s="6"/>
    </row>
    <row r="39" ht="36" customHeight="1" spans="1:13">
      <c r="A39" s="40"/>
      <c r="B39" s="41"/>
      <c r="C39" s="42"/>
      <c r="D39" s="6" t="s">
        <v>113</v>
      </c>
      <c r="E39" s="6" t="s">
        <v>114</v>
      </c>
      <c r="F39" s="6" t="s">
        <v>112</v>
      </c>
      <c r="G39" s="6"/>
      <c r="H39" s="6"/>
      <c r="I39" s="6"/>
      <c r="J39" s="70">
        <v>56</v>
      </c>
      <c r="K39" s="6"/>
      <c r="L39" s="6"/>
      <c r="M39" s="6"/>
    </row>
    <row r="40" ht="36" customHeight="1" spans="1:13">
      <c r="A40" s="40"/>
      <c r="B40" s="41"/>
      <c r="C40" s="42"/>
      <c r="D40" s="6" t="s">
        <v>113</v>
      </c>
      <c r="E40" s="6" t="s">
        <v>115</v>
      </c>
      <c r="F40" s="6" t="s">
        <v>112</v>
      </c>
      <c r="G40" s="6"/>
      <c r="H40" s="6"/>
      <c r="I40" s="6"/>
      <c r="J40" s="70">
        <v>60</v>
      </c>
      <c r="K40" s="6"/>
      <c r="L40" s="6"/>
      <c r="M40" s="6"/>
    </row>
    <row r="41" ht="36" customHeight="1" spans="1:13">
      <c r="A41" s="40"/>
      <c r="B41" s="41"/>
      <c r="C41" s="42"/>
      <c r="D41" s="6" t="s">
        <v>116</v>
      </c>
      <c r="E41" s="6" t="s">
        <v>114</v>
      </c>
      <c r="F41" s="6" t="s">
        <v>112</v>
      </c>
      <c r="G41" s="6"/>
      <c r="H41" s="6"/>
      <c r="I41" s="6"/>
      <c r="J41" s="70">
        <v>8</v>
      </c>
      <c r="K41" s="6"/>
      <c r="L41" s="6"/>
      <c r="M41" s="6"/>
    </row>
    <row r="42" ht="36" customHeight="1" spans="1:13">
      <c r="A42" s="40"/>
      <c r="B42" s="41"/>
      <c r="C42" s="42"/>
      <c r="D42" s="6" t="s">
        <v>116</v>
      </c>
      <c r="E42" s="6" t="s">
        <v>117</v>
      </c>
      <c r="F42" s="6" t="s">
        <v>112</v>
      </c>
      <c r="G42" s="6"/>
      <c r="H42" s="6"/>
      <c r="I42" s="6"/>
      <c r="J42" s="70">
        <v>8</v>
      </c>
      <c r="K42" s="6"/>
      <c r="L42" s="6"/>
      <c r="M42" s="6"/>
    </row>
    <row r="43" ht="36" customHeight="1" spans="1:13">
      <c r="A43" s="40"/>
      <c r="B43" s="41"/>
      <c r="C43" s="42"/>
      <c r="D43" s="43" t="s">
        <v>118</v>
      </c>
      <c r="E43" s="6" t="s">
        <v>119</v>
      </c>
      <c r="F43" s="6" t="s">
        <v>112</v>
      </c>
      <c r="G43" s="6"/>
      <c r="H43" s="6"/>
      <c r="I43" s="6"/>
      <c r="J43" s="70">
        <v>14</v>
      </c>
      <c r="K43" s="6"/>
      <c r="L43" s="6"/>
      <c r="M43" s="6"/>
    </row>
    <row r="44" ht="36" customHeight="1" spans="1:13">
      <c r="A44" s="50"/>
      <c r="B44" s="51"/>
      <c r="C44" s="52"/>
      <c r="D44" s="45"/>
      <c r="E44" s="6" t="s">
        <v>120</v>
      </c>
      <c r="F44" s="6" t="s">
        <v>112</v>
      </c>
      <c r="G44" s="6"/>
      <c r="H44" s="6"/>
      <c r="I44" s="6"/>
      <c r="J44" s="70">
        <v>2</v>
      </c>
      <c r="K44" s="6"/>
      <c r="L44" s="6"/>
      <c r="M44" s="6"/>
    </row>
    <row r="45" ht="36" customHeight="1" spans="1:13">
      <c r="A45" s="47">
        <v>10</v>
      </c>
      <c r="B45" s="6" t="s">
        <v>121</v>
      </c>
      <c r="C45" s="6"/>
      <c r="D45" s="6" t="s">
        <v>122</v>
      </c>
      <c r="E45" s="6" t="s">
        <v>123</v>
      </c>
      <c r="F45" s="6" t="s">
        <v>112</v>
      </c>
      <c r="G45" s="6"/>
      <c r="H45" s="6"/>
      <c r="I45" s="6"/>
      <c r="J45" s="70">
        <v>2</v>
      </c>
      <c r="K45" s="6"/>
      <c r="L45" s="6"/>
      <c r="M45" s="6"/>
    </row>
    <row r="46" ht="36" customHeight="1" spans="1:13">
      <c r="A46" s="47"/>
      <c r="B46" s="6"/>
      <c r="C46" s="6"/>
      <c r="D46" s="6" t="s">
        <v>124</v>
      </c>
      <c r="E46" s="6" t="s">
        <v>125</v>
      </c>
      <c r="F46" s="6" t="s">
        <v>112</v>
      </c>
      <c r="G46" s="6"/>
      <c r="H46" s="6"/>
      <c r="I46" s="6"/>
      <c r="J46" s="70">
        <v>4</v>
      </c>
      <c r="K46" s="6"/>
      <c r="L46" s="6"/>
      <c r="M46" s="6"/>
    </row>
    <row r="47" ht="36" customHeight="1" spans="1:13">
      <c r="A47" s="47"/>
      <c r="B47" s="6"/>
      <c r="C47" s="6"/>
      <c r="D47" s="6" t="s">
        <v>126</v>
      </c>
      <c r="E47" s="6" t="s">
        <v>127</v>
      </c>
      <c r="F47" s="6" t="s">
        <v>112</v>
      </c>
      <c r="G47" s="6"/>
      <c r="H47" s="6"/>
      <c r="I47" s="6"/>
      <c r="J47" s="70">
        <v>2</v>
      </c>
      <c r="K47" s="6"/>
      <c r="L47" s="6"/>
      <c r="M47" s="6"/>
    </row>
    <row r="48" ht="36" customHeight="1" spans="1:13">
      <c r="A48" s="47"/>
      <c r="B48" s="6"/>
      <c r="C48" s="6"/>
      <c r="D48" s="6" t="s">
        <v>128</v>
      </c>
      <c r="E48" s="6" t="s">
        <v>129</v>
      </c>
      <c r="F48" s="6" t="s">
        <v>15</v>
      </c>
      <c r="G48" s="6"/>
      <c r="H48" s="6"/>
      <c r="I48" s="6">
        <v>340</v>
      </c>
      <c r="J48" s="64">
        <v>74</v>
      </c>
      <c r="K48" s="6"/>
      <c r="L48" s="6"/>
      <c r="M48" s="6"/>
    </row>
    <row r="49" ht="36" customHeight="1" spans="1:13">
      <c r="A49" s="47"/>
      <c r="B49" s="6"/>
      <c r="C49" s="6"/>
      <c r="D49" s="6" t="s">
        <v>130</v>
      </c>
      <c r="E49" s="6" t="s">
        <v>131</v>
      </c>
      <c r="F49" s="6" t="s">
        <v>15</v>
      </c>
      <c r="G49" s="6"/>
      <c r="H49" s="6"/>
      <c r="I49" s="6">
        <v>340</v>
      </c>
      <c r="J49" s="64">
        <v>74</v>
      </c>
      <c r="K49" s="6"/>
      <c r="L49" s="6"/>
      <c r="M49" s="6"/>
    </row>
    <row r="50" ht="36" customHeight="1" spans="1:13">
      <c r="A50" s="47"/>
      <c r="B50" s="6"/>
      <c r="C50" s="6"/>
      <c r="D50" s="6" t="s">
        <v>132</v>
      </c>
      <c r="E50" s="6"/>
      <c r="F50" s="6" t="s">
        <v>55</v>
      </c>
      <c r="G50" s="6"/>
      <c r="H50" s="6"/>
      <c r="I50" s="6">
        <f>76+1.5*36</f>
        <v>130</v>
      </c>
      <c r="J50" s="6"/>
      <c r="K50" s="6"/>
      <c r="L50" s="6"/>
      <c r="M50" s="6"/>
    </row>
    <row r="51" ht="36" customHeight="1" spans="1:13">
      <c r="A51" s="36"/>
      <c r="B51" s="43"/>
      <c r="C51" s="43"/>
      <c r="D51" s="43" t="s">
        <v>58</v>
      </c>
      <c r="E51" s="43" t="s">
        <v>133</v>
      </c>
      <c r="F51" s="43" t="s">
        <v>15</v>
      </c>
      <c r="G51" s="43"/>
      <c r="H51" s="43"/>
      <c r="I51" s="71">
        <v>340</v>
      </c>
      <c r="J51" s="43"/>
      <c r="K51" s="43"/>
      <c r="L51" s="43"/>
      <c r="M51" s="37"/>
    </row>
    <row r="52" s="33" customFormat="1" ht="36" customHeight="1" spans="1:41">
      <c r="A52" s="3">
        <v>11</v>
      </c>
      <c r="B52" s="3" t="s">
        <v>134</v>
      </c>
      <c r="C52" s="3"/>
      <c r="D52" s="20"/>
      <c r="E52" s="54" t="s">
        <v>135</v>
      </c>
      <c r="F52" s="43"/>
      <c r="G52" s="43"/>
      <c r="H52" s="43"/>
      <c r="I52" s="3"/>
      <c r="J52" s="65">
        <v>112</v>
      </c>
      <c r="K52" s="43"/>
      <c r="L52" s="43"/>
      <c r="M52" s="4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 s="73"/>
    </row>
    <row r="53" s="33" customFormat="1" ht="36" customHeight="1" spans="1:41">
      <c r="A53" s="3"/>
      <c r="B53" s="3"/>
      <c r="C53" s="3"/>
      <c r="D53" s="21"/>
      <c r="E53" s="54" t="s">
        <v>136</v>
      </c>
      <c r="F53" s="43"/>
      <c r="G53" s="43"/>
      <c r="H53" s="43"/>
      <c r="I53" s="3"/>
      <c r="J53" s="65">
        <v>120</v>
      </c>
      <c r="K53" s="43"/>
      <c r="L53" s="43"/>
      <c r="M53" s="4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 s="73"/>
    </row>
    <row r="54" s="33" customFormat="1" ht="36" customHeight="1" spans="1:41">
      <c r="A54" s="3"/>
      <c r="B54" s="3"/>
      <c r="C54" s="3"/>
      <c r="D54" s="21"/>
      <c r="E54" s="54" t="s">
        <v>137</v>
      </c>
      <c r="F54" s="43"/>
      <c r="G54" s="43"/>
      <c r="H54" s="43"/>
      <c r="I54" s="3"/>
      <c r="J54" s="65">
        <v>122</v>
      </c>
      <c r="K54" s="43"/>
      <c r="L54" s="43"/>
      <c r="M54" s="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 s="73"/>
    </row>
    <row r="55" s="33" customFormat="1" ht="36" customHeight="1" spans="1:41">
      <c r="A55" s="3"/>
      <c r="B55" s="3"/>
      <c r="C55" s="3"/>
      <c r="D55" s="21"/>
      <c r="E55" s="54" t="s">
        <v>138</v>
      </c>
      <c r="F55" s="43"/>
      <c r="G55" s="43"/>
      <c r="H55" s="43"/>
      <c r="I55" s="3"/>
      <c r="J55" s="65">
        <v>8</v>
      </c>
      <c r="K55" s="43"/>
      <c r="L55" s="43"/>
      <c r="M55" s="4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 s="73"/>
    </row>
    <row r="56" s="33" customFormat="1" ht="36" customHeight="1" spans="1:41">
      <c r="A56" s="3"/>
      <c r="B56" s="3"/>
      <c r="C56" s="3"/>
      <c r="D56" s="21"/>
      <c r="E56" s="54" t="s">
        <v>139</v>
      </c>
      <c r="F56" s="43"/>
      <c r="G56" s="43"/>
      <c r="H56" s="43"/>
      <c r="I56" s="3"/>
      <c r="J56" s="65">
        <v>16</v>
      </c>
      <c r="K56" s="43"/>
      <c r="L56" s="43"/>
      <c r="M56" s="4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 s="73"/>
    </row>
    <row r="57" s="33" customFormat="1" ht="36" customHeight="1" spans="1:41">
      <c r="A57" s="3"/>
      <c r="B57" s="3"/>
      <c r="C57" s="3"/>
      <c r="D57" s="21"/>
      <c r="E57" s="54" t="s">
        <v>140</v>
      </c>
      <c r="F57" s="43"/>
      <c r="G57" s="43"/>
      <c r="H57" s="43"/>
      <c r="I57" s="3"/>
      <c r="J57" s="65">
        <v>10</v>
      </c>
      <c r="K57" s="43"/>
      <c r="L57" s="43"/>
      <c r="M57" s="4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 s="73"/>
    </row>
    <row r="58" s="33" customFormat="1" ht="36" customHeight="1" spans="1:41">
      <c r="A58" s="3"/>
      <c r="B58" s="3"/>
      <c r="C58" s="3"/>
      <c r="D58" s="22"/>
      <c r="E58" s="54" t="s">
        <v>141</v>
      </c>
      <c r="F58" s="43"/>
      <c r="G58" s="43"/>
      <c r="H58" s="43"/>
      <c r="I58" s="3"/>
      <c r="J58" s="65">
        <v>20</v>
      </c>
      <c r="K58" s="43"/>
      <c r="L58" s="43"/>
      <c r="M58" s="4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 s="73"/>
    </row>
    <row r="59" s="33" customFormat="1" ht="52" customHeight="1" spans="1:41">
      <c r="A59" s="22">
        <v>12</v>
      </c>
      <c r="B59" s="12" t="s">
        <v>142</v>
      </c>
      <c r="C59" s="13"/>
      <c r="D59" s="3"/>
      <c r="E59" s="54" t="s">
        <v>143</v>
      </c>
      <c r="F59" s="6"/>
      <c r="G59" s="6"/>
      <c r="H59" s="6"/>
      <c r="I59" s="3"/>
      <c r="J59" s="3" t="s">
        <v>144</v>
      </c>
      <c r="K59" s="6"/>
      <c r="L59" s="6"/>
      <c r="M59" s="4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 s="73"/>
    </row>
    <row r="60" customFormat="1" ht="59" customHeight="1" spans="1:13">
      <c r="A60" s="55">
        <v>13</v>
      </c>
      <c r="B60" s="56" t="s">
        <v>134</v>
      </c>
      <c r="C60" s="57"/>
      <c r="D60" s="7"/>
      <c r="E60" s="7" t="s">
        <v>98</v>
      </c>
      <c r="F60" s="58"/>
      <c r="G60" s="58"/>
      <c r="H60" s="58"/>
      <c r="I60" s="7"/>
      <c r="J60" s="72">
        <v>138</v>
      </c>
      <c r="K60" s="58"/>
      <c r="L60" s="58"/>
      <c r="M60" s="7"/>
    </row>
    <row r="61" customFormat="1" ht="58" customHeight="1" spans="1:13">
      <c r="A61" s="59"/>
      <c r="B61" s="60"/>
      <c r="C61" s="61"/>
      <c r="D61" s="7"/>
      <c r="E61" s="7" t="s">
        <v>145</v>
      </c>
      <c r="F61" s="58"/>
      <c r="G61" s="58"/>
      <c r="H61" s="58"/>
      <c r="I61" s="7"/>
      <c r="J61" s="72">
        <v>118</v>
      </c>
      <c r="K61" s="58"/>
      <c r="L61" s="58"/>
      <c r="M61" s="7"/>
    </row>
  </sheetData>
  <mergeCells count="129">
    <mergeCell ref="A1:M1"/>
    <mergeCell ref="F2:H2"/>
    <mergeCell ref="K2:L2"/>
    <mergeCell ref="F3:H3"/>
    <mergeCell ref="K3:L3"/>
    <mergeCell ref="F4:H4"/>
    <mergeCell ref="K4:L4"/>
    <mergeCell ref="F5:H5"/>
    <mergeCell ref="K5:L5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B19:C19"/>
    <mergeCell ref="F19:H19"/>
    <mergeCell ref="K19:L19"/>
    <mergeCell ref="F20:H20"/>
    <mergeCell ref="K20:L20"/>
    <mergeCell ref="F21:H21"/>
    <mergeCell ref="K21:L21"/>
    <mergeCell ref="F22:H22"/>
    <mergeCell ref="K22:L22"/>
    <mergeCell ref="F23:H23"/>
    <mergeCell ref="K23:L23"/>
    <mergeCell ref="F24:H24"/>
    <mergeCell ref="K24:L24"/>
    <mergeCell ref="F25:H25"/>
    <mergeCell ref="K25:L25"/>
    <mergeCell ref="F26:H26"/>
    <mergeCell ref="K26:L26"/>
    <mergeCell ref="F27:H27"/>
    <mergeCell ref="K27:L27"/>
    <mergeCell ref="F28:H28"/>
    <mergeCell ref="K28:L28"/>
    <mergeCell ref="F29:H29"/>
    <mergeCell ref="K29:L29"/>
    <mergeCell ref="F30:H30"/>
    <mergeCell ref="K30:L30"/>
    <mergeCell ref="F31:H31"/>
    <mergeCell ref="K31:L31"/>
    <mergeCell ref="F32:H32"/>
    <mergeCell ref="K32:L32"/>
    <mergeCell ref="F33:H33"/>
    <mergeCell ref="K33:L33"/>
    <mergeCell ref="F34:H34"/>
    <mergeCell ref="K34:L34"/>
    <mergeCell ref="F35:H35"/>
    <mergeCell ref="K35:L35"/>
    <mergeCell ref="F36:H36"/>
    <mergeCell ref="K36:L36"/>
    <mergeCell ref="F37:H37"/>
    <mergeCell ref="K37:L37"/>
    <mergeCell ref="F38:H38"/>
    <mergeCell ref="K38:L38"/>
    <mergeCell ref="F39:H39"/>
    <mergeCell ref="K39:L39"/>
    <mergeCell ref="F40:H40"/>
    <mergeCell ref="K40:L40"/>
    <mergeCell ref="F41:H41"/>
    <mergeCell ref="K41:L41"/>
    <mergeCell ref="F42:H42"/>
    <mergeCell ref="K42:L42"/>
    <mergeCell ref="F43:H43"/>
    <mergeCell ref="K43:L43"/>
    <mergeCell ref="F44:H44"/>
    <mergeCell ref="K44:L44"/>
    <mergeCell ref="F45:H45"/>
    <mergeCell ref="K45:L45"/>
    <mergeCell ref="F46:H46"/>
    <mergeCell ref="K46:L46"/>
    <mergeCell ref="F47:H47"/>
    <mergeCell ref="K47:L47"/>
    <mergeCell ref="F48:H48"/>
    <mergeCell ref="K48:L48"/>
    <mergeCell ref="F49:H49"/>
    <mergeCell ref="K49:L49"/>
    <mergeCell ref="F50:H50"/>
    <mergeCell ref="K50:L50"/>
    <mergeCell ref="F51:H51"/>
    <mergeCell ref="K51:L51"/>
    <mergeCell ref="F52:H52"/>
    <mergeCell ref="K52:L52"/>
    <mergeCell ref="F53:H53"/>
    <mergeCell ref="K53:L53"/>
    <mergeCell ref="F54:H54"/>
    <mergeCell ref="K54:L54"/>
    <mergeCell ref="F55:H55"/>
    <mergeCell ref="K55:L55"/>
    <mergeCell ref="F56:H56"/>
    <mergeCell ref="K56:L56"/>
    <mergeCell ref="F57:H57"/>
    <mergeCell ref="K57:L57"/>
    <mergeCell ref="F58:H58"/>
    <mergeCell ref="K58:L58"/>
    <mergeCell ref="B59:C59"/>
    <mergeCell ref="F59:H59"/>
    <mergeCell ref="K59:L59"/>
    <mergeCell ref="F60:H60"/>
    <mergeCell ref="K60:L60"/>
    <mergeCell ref="F61:H61"/>
    <mergeCell ref="K61:L61"/>
    <mergeCell ref="A2:A18"/>
    <mergeCell ref="A20:A37"/>
    <mergeCell ref="A38:A44"/>
    <mergeCell ref="A45:A51"/>
    <mergeCell ref="A52:A58"/>
    <mergeCell ref="A60:A61"/>
    <mergeCell ref="D6:D11"/>
    <mergeCell ref="D13:D17"/>
    <mergeCell ref="D20:D22"/>
    <mergeCell ref="D23:D28"/>
    <mergeCell ref="D30:D31"/>
    <mergeCell ref="D43:D44"/>
    <mergeCell ref="D52:D58"/>
    <mergeCell ref="B2:C18"/>
    <mergeCell ref="B20:C37"/>
    <mergeCell ref="B38:C44"/>
    <mergeCell ref="B45:C51"/>
    <mergeCell ref="B52:C58"/>
    <mergeCell ref="B60:C6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topLeftCell="A34" workbookViewId="0">
      <selection activeCell="O44" sqref="O44"/>
    </sheetView>
  </sheetViews>
  <sheetFormatPr defaultColWidth="9" defaultRowHeight="14.25"/>
  <sheetData>
    <row r="1" ht="36" customHeight="1" spans="1:13">
      <c r="A1" s="24" t="s">
        <v>146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32"/>
    </row>
    <row r="2" ht="36" customHeight="1" spans="1:13">
      <c r="A2" s="3" t="s">
        <v>3</v>
      </c>
      <c r="B2" s="4" t="s">
        <v>147</v>
      </c>
      <c r="C2" s="5"/>
      <c r="D2" s="3" t="s">
        <v>148</v>
      </c>
      <c r="E2" s="3" t="s">
        <v>149</v>
      </c>
      <c r="F2" s="6"/>
      <c r="G2" s="6"/>
      <c r="H2" s="6"/>
      <c r="I2" s="3" t="s">
        <v>147</v>
      </c>
      <c r="J2" s="3" t="s">
        <v>148</v>
      </c>
      <c r="K2" s="4" t="s">
        <v>149</v>
      </c>
      <c r="L2" s="5"/>
      <c r="M2" s="3"/>
    </row>
    <row r="3" ht="36" customHeight="1" spans="1:13">
      <c r="A3" s="20">
        <v>1</v>
      </c>
      <c r="B3" s="9" t="s">
        <v>150</v>
      </c>
      <c r="C3" s="10"/>
      <c r="D3" s="3" t="s">
        <v>151</v>
      </c>
      <c r="E3" s="3" t="s">
        <v>152</v>
      </c>
      <c r="F3" s="6"/>
      <c r="G3" s="6"/>
      <c r="H3" s="6"/>
      <c r="I3" s="20" t="s">
        <v>150</v>
      </c>
      <c r="J3" s="3" t="s">
        <v>153</v>
      </c>
      <c r="K3" s="4" t="s">
        <v>154</v>
      </c>
      <c r="L3" s="5"/>
      <c r="M3" s="3"/>
    </row>
    <row r="4" ht="36" customHeight="1" spans="1:13">
      <c r="A4" s="22"/>
      <c r="B4" s="15"/>
      <c r="C4" s="16"/>
      <c r="D4" s="3" t="s">
        <v>155</v>
      </c>
      <c r="E4" s="3" t="s">
        <v>156</v>
      </c>
      <c r="F4" s="6"/>
      <c r="G4" s="6"/>
      <c r="H4" s="6"/>
      <c r="I4" s="22"/>
      <c r="J4" s="3" t="s">
        <v>157</v>
      </c>
      <c r="K4" s="4">
        <v>16</v>
      </c>
      <c r="L4" s="5"/>
      <c r="M4" s="3"/>
    </row>
    <row r="5" ht="36" customHeight="1" spans="1:13">
      <c r="A5" s="3">
        <v>2</v>
      </c>
      <c r="B5" s="12"/>
      <c r="C5" s="13"/>
      <c r="D5" s="3" t="s">
        <v>158</v>
      </c>
      <c r="E5" s="3" t="s">
        <v>159</v>
      </c>
      <c r="F5" s="6"/>
      <c r="G5" s="6"/>
      <c r="H5" s="6"/>
      <c r="I5" s="3" t="s">
        <v>160</v>
      </c>
      <c r="J5" s="3" t="s">
        <v>157</v>
      </c>
      <c r="K5" s="4" t="s">
        <v>161</v>
      </c>
      <c r="L5" s="5"/>
      <c r="M5" s="3"/>
    </row>
    <row r="6" ht="36" customHeight="1" spans="1:13">
      <c r="A6" s="3">
        <v>3</v>
      </c>
      <c r="B6" s="4" t="s">
        <v>160</v>
      </c>
      <c r="C6" s="5"/>
      <c r="D6" s="3" t="s">
        <v>155</v>
      </c>
      <c r="E6" s="3" t="s">
        <v>162</v>
      </c>
      <c r="F6" s="6"/>
      <c r="G6" s="6"/>
      <c r="H6" s="6"/>
      <c r="I6" s="3" t="s">
        <v>160</v>
      </c>
      <c r="J6" s="3" t="s">
        <v>158</v>
      </c>
      <c r="K6" s="4">
        <v>48</v>
      </c>
      <c r="L6" s="5"/>
      <c r="M6" s="3"/>
    </row>
    <row r="7" ht="36" customHeight="1" spans="1:13">
      <c r="A7" s="3">
        <v>4</v>
      </c>
      <c r="B7" s="4" t="s">
        <v>163</v>
      </c>
      <c r="C7" s="5"/>
      <c r="D7" s="3" t="s">
        <v>151</v>
      </c>
      <c r="E7" s="3" t="s">
        <v>144</v>
      </c>
      <c r="F7" s="6"/>
      <c r="G7" s="6"/>
      <c r="H7" s="6"/>
      <c r="I7" s="3" t="s">
        <v>164</v>
      </c>
      <c r="J7" s="3" t="s">
        <v>165</v>
      </c>
      <c r="K7" s="4" t="s">
        <v>144</v>
      </c>
      <c r="L7" s="5"/>
      <c r="M7" s="3"/>
    </row>
    <row r="8" ht="36" customHeight="1" spans="1:13">
      <c r="A8" s="3">
        <v>5</v>
      </c>
      <c r="B8" s="4" t="s">
        <v>166</v>
      </c>
      <c r="C8" s="5"/>
      <c r="D8" s="3" t="s">
        <v>151</v>
      </c>
      <c r="E8" s="3" t="s">
        <v>167</v>
      </c>
      <c r="F8" s="6"/>
      <c r="G8" s="6"/>
      <c r="H8" s="6"/>
      <c r="I8" s="3" t="s">
        <v>166</v>
      </c>
      <c r="J8" s="3" t="s">
        <v>153</v>
      </c>
      <c r="K8" s="4" t="s">
        <v>167</v>
      </c>
      <c r="L8" s="5"/>
      <c r="M8" s="3"/>
    </row>
    <row r="9" ht="36" customHeight="1" spans="1:13">
      <c r="A9" s="3">
        <v>6</v>
      </c>
      <c r="B9" s="4" t="s">
        <v>166</v>
      </c>
      <c r="C9" s="5"/>
      <c r="D9" s="3" t="s">
        <v>158</v>
      </c>
      <c r="E9" s="3" t="s">
        <v>167</v>
      </c>
      <c r="F9" s="6"/>
      <c r="G9" s="6"/>
      <c r="H9" s="6"/>
      <c r="I9" s="3" t="s">
        <v>168</v>
      </c>
      <c r="J9" s="3" t="s">
        <v>153</v>
      </c>
      <c r="K9" s="4" t="s">
        <v>167</v>
      </c>
      <c r="L9" s="5"/>
      <c r="M9" s="3"/>
    </row>
    <row r="10" ht="36" customHeight="1" spans="1:13">
      <c r="A10" s="3">
        <v>7</v>
      </c>
      <c r="B10" s="4" t="s">
        <v>169</v>
      </c>
      <c r="C10" s="5"/>
      <c r="D10" s="3" t="s">
        <v>155</v>
      </c>
      <c r="E10" s="3" t="s">
        <v>167</v>
      </c>
      <c r="F10" s="6"/>
      <c r="G10" s="6"/>
      <c r="H10" s="6"/>
      <c r="I10" s="3" t="s">
        <v>170</v>
      </c>
      <c r="J10" s="3" t="s">
        <v>155</v>
      </c>
      <c r="K10" s="4" t="s">
        <v>167</v>
      </c>
      <c r="L10" s="5"/>
      <c r="M10" s="3"/>
    </row>
    <row r="11" ht="36" customHeight="1" spans="1:13">
      <c r="A11" s="3">
        <v>8</v>
      </c>
      <c r="B11" s="4" t="s">
        <v>171</v>
      </c>
      <c r="C11" s="5"/>
      <c r="D11" s="3" t="s">
        <v>172</v>
      </c>
      <c r="E11" s="3" t="s">
        <v>167</v>
      </c>
      <c r="F11" s="6"/>
      <c r="G11" s="6"/>
      <c r="H11" s="6"/>
      <c r="I11" s="3" t="s">
        <v>173</v>
      </c>
      <c r="J11" s="3" t="s">
        <v>151</v>
      </c>
      <c r="K11" s="4" t="s">
        <v>174</v>
      </c>
      <c r="L11" s="5"/>
      <c r="M11" s="3"/>
    </row>
    <row r="12" ht="36" customHeight="1" spans="1:13">
      <c r="A12" s="3">
        <v>9</v>
      </c>
      <c r="B12" s="4" t="s">
        <v>173</v>
      </c>
      <c r="C12" s="5"/>
      <c r="D12" s="3" t="s">
        <v>153</v>
      </c>
      <c r="E12" s="3" t="s">
        <v>175</v>
      </c>
      <c r="F12" s="6"/>
      <c r="G12" s="6"/>
      <c r="H12" s="6"/>
      <c r="I12" s="3" t="s">
        <v>173</v>
      </c>
      <c r="J12" s="3" t="s">
        <v>155</v>
      </c>
      <c r="K12" s="4" t="s">
        <v>176</v>
      </c>
      <c r="L12" s="5"/>
      <c r="M12" s="3"/>
    </row>
    <row r="13" ht="36" customHeight="1" spans="1:13">
      <c r="A13" s="3">
        <v>10</v>
      </c>
      <c r="B13" s="4" t="s">
        <v>173</v>
      </c>
      <c r="C13" s="5"/>
      <c r="D13" s="3" t="s">
        <v>157</v>
      </c>
      <c r="E13" s="3" t="s">
        <v>177</v>
      </c>
      <c r="F13" s="6"/>
      <c r="G13" s="6"/>
      <c r="H13" s="6"/>
      <c r="I13" s="3" t="s">
        <v>173</v>
      </c>
      <c r="J13" s="3" t="s">
        <v>158</v>
      </c>
      <c r="K13" s="4" t="s">
        <v>178</v>
      </c>
      <c r="L13" s="5"/>
      <c r="M13" s="3"/>
    </row>
    <row r="14" ht="36" customHeight="1" spans="1:13">
      <c r="A14" s="20">
        <v>11</v>
      </c>
      <c r="B14" s="26" t="s">
        <v>179</v>
      </c>
      <c r="C14" s="27"/>
      <c r="D14" s="3" t="s">
        <v>180</v>
      </c>
      <c r="E14" s="3" t="s">
        <v>167</v>
      </c>
      <c r="F14" s="6"/>
      <c r="G14" s="6"/>
      <c r="H14" s="6"/>
      <c r="I14" s="3" t="s">
        <v>179</v>
      </c>
      <c r="J14" s="3" t="s">
        <v>181</v>
      </c>
      <c r="K14" s="4" t="s">
        <v>182</v>
      </c>
      <c r="L14" s="5"/>
      <c r="M14" s="3"/>
    </row>
    <row r="15" ht="36" customHeight="1" spans="1:13">
      <c r="A15" s="21"/>
      <c r="B15" s="28"/>
      <c r="C15" s="29"/>
      <c r="D15" s="3" t="s">
        <v>151</v>
      </c>
      <c r="E15" s="3" t="s">
        <v>167</v>
      </c>
      <c r="F15" s="6"/>
      <c r="G15" s="6"/>
      <c r="H15" s="6"/>
      <c r="I15" s="3"/>
      <c r="J15" s="3"/>
      <c r="K15" s="4"/>
      <c r="L15" s="5"/>
      <c r="M15" s="3"/>
    </row>
    <row r="16" ht="36" customHeight="1" spans="1:13">
      <c r="A16" s="21"/>
      <c r="B16" s="28"/>
      <c r="C16" s="29"/>
      <c r="D16" s="3" t="s">
        <v>183</v>
      </c>
      <c r="E16" s="3" t="s">
        <v>167</v>
      </c>
      <c r="F16" s="6"/>
      <c r="G16" s="6"/>
      <c r="H16" s="6"/>
      <c r="I16" s="3"/>
      <c r="J16" s="3" t="s">
        <v>184</v>
      </c>
      <c r="K16" s="4" t="s">
        <v>185</v>
      </c>
      <c r="L16" s="5"/>
      <c r="M16" s="3"/>
    </row>
    <row r="17" ht="36" customHeight="1" spans="1:13">
      <c r="A17" s="22"/>
      <c r="B17" s="28"/>
      <c r="C17" s="29"/>
      <c r="D17" s="3" t="s">
        <v>186</v>
      </c>
      <c r="E17" s="3" t="s">
        <v>187</v>
      </c>
      <c r="F17" s="6"/>
      <c r="G17" s="6"/>
      <c r="H17" s="6"/>
      <c r="I17" s="3"/>
      <c r="J17" s="3" t="s">
        <v>188</v>
      </c>
      <c r="K17" s="4" t="s">
        <v>176</v>
      </c>
      <c r="L17" s="5"/>
      <c r="M17" s="3"/>
    </row>
    <row r="18" ht="36" customHeight="1" spans="1:13">
      <c r="A18" s="20">
        <v>12</v>
      </c>
      <c r="B18" s="28"/>
      <c r="C18" s="29"/>
      <c r="D18" s="3" t="s">
        <v>155</v>
      </c>
      <c r="E18" s="3" t="s">
        <v>174</v>
      </c>
      <c r="F18" s="6"/>
      <c r="G18" s="6"/>
      <c r="H18" s="6"/>
      <c r="I18" s="3"/>
      <c r="J18" s="3" t="s">
        <v>189</v>
      </c>
      <c r="K18" s="4" t="s">
        <v>167</v>
      </c>
      <c r="L18" s="5"/>
      <c r="M18" s="3"/>
    </row>
    <row r="19" ht="36" customHeight="1" spans="1:13">
      <c r="A19" s="21"/>
      <c r="B19" s="30"/>
      <c r="C19" s="31"/>
      <c r="D19" s="3" t="s">
        <v>190</v>
      </c>
      <c r="E19" s="3" t="s">
        <v>175</v>
      </c>
      <c r="F19" s="6"/>
      <c r="G19" s="6"/>
      <c r="H19" s="6"/>
      <c r="I19" s="21" t="s">
        <v>191</v>
      </c>
      <c r="J19" s="3" t="s">
        <v>180</v>
      </c>
      <c r="K19" s="4" t="s">
        <v>192</v>
      </c>
      <c r="L19" s="5"/>
      <c r="M19" s="3"/>
    </row>
    <row r="20" ht="36" customHeight="1" spans="1:13">
      <c r="A20" s="21"/>
      <c r="B20" s="9" t="s">
        <v>193</v>
      </c>
      <c r="C20" s="10"/>
      <c r="D20" s="3" t="s">
        <v>151</v>
      </c>
      <c r="E20" s="3" t="s">
        <v>194</v>
      </c>
      <c r="F20" s="6"/>
      <c r="G20" s="6"/>
      <c r="H20" s="6"/>
      <c r="I20" s="21"/>
      <c r="J20" s="3" t="s">
        <v>186</v>
      </c>
      <c r="K20" s="4" t="s">
        <v>195</v>
      </c>
      <c r="L20" s="5"/>
      <c r="M20" s="3"/>
    </row>
    <row r="21" ht="36" customHeight="1" spans="1:13">
      <c r="A21" s="21"/>
      <c r="B21" s="15"/>
      <c r="C21" s="16"/>
      <c r="D21" s="3" t="s">
        <v>153</v>
      </c>
      <c r="E21" s="3" t="s">
        <v>144</v>
      </c>
      <c r="F21" s="6"/>
      <c r="G21" s="6"/>
      <c r="H21" s="6"/>
      <c r="I21" s="21"/>
      <c r="J21" s="3" t="s">
        <v>196</v>
      </c>
      <c r="K21" s="4" t="s">
        <v>175</v>
      </c>
      <c r="L21" s="5"/>
      <c r="M21" s="3"/>
    </row>
    <row r="22" ht="36" customHeight="1" spans="1:13">
      <c r="A22" s="22"/>
      <c r="B22" s="12"/>
      <c r="C22" s="13"/>
      <c r="D22" s="3" t="s">
        <v>155</v>
      </c>
      <c r="E22" s="3" t="s">
        <v>177</v>
      </c>
      <c r="F22" s="6"/>
      <c r="G22" s="6"/>
      <c r="H22" s="6"/>
      <c r="I22" s="21"/>
      <c r="J22" s="3" t="s">
        <v>197</v>
      </c>
      <c r="K22" s="4" t="s">
        <v>175</v>
      </c>
      <c r="L22" s="5"/>
      <c r="M22" s="3"/>
    </row>
    <row r="23" ht="36" customHeight="1" spans="1:13">
      <c r="A23" s="3">
        <v>13</v>
      </c>
      <c r="B23" s="4" t="s">
        <v>198</v>
      </c>
      <c r="C23" s="5"/>
      <c r="D23" s="3" t="s">
        <v>172</v>
      </c>
      <c r="E23" s="3" t="s">
        <v>199</v>
      </c>
      <c r="F23" s="6"/>
      <c r="G23" s="6"/>
      <c r="H23" s="6"/>
      <c r="I23" s="22"/>
      <c r="J23" s="3" t="s">
        <v>200</v>
      </c>
      <c r="K23" s="4" t="s">
        <v>167</v>
      </c>
      <c r="L23" s="5"/>
      <c r="M23" s="3"/>
    </row>
    <row r="24" ht="36" customHeight="1" spans="1:13">
      <c r="A24" s="3">
        <v>14</v>
      </c>
      <c r="B24" s="4" t="s">
        <v>201</v>
      </c>
      <c r="C24" s="5"/>
      <c r="D24" s="3" t="s">
        <v>202</v>
      </c>
      <c r="E24" s="3" t="s">
        <v>174</v>
      </c>
      <c r="F24" s="6"/>
      <c r="G24" s="6"/>
      <c r="H24" s="6"/>
      <c r="I24" s="3" t="s">
        <v>203</v>
      </c>
      <c r="J24" s="3" t="s">
        <v>172</v>
      </c>
      <c r="K24" s="4" t="s">
        <v>176</v>
      </c>
      <c r="L24" s="5"/>
      <c r="M24" s="3"/>
    </row>
    <row r="25" ht="36" customHeight="1" spans="1:13">
      <c r="A25" s="3">
        <v>15</v>
      </c>
      <c r="B25" s="4" t="s">
        <v>204</v>
      </c>
      <c r="C25" s="5"/>
      <c r="D25" s="3" t="s">
        <v>205</v>
      </c>
      <c r="E25" s="3" t="s">
        <v>167</v>
      </c>
      <c r="F25" s="6"/>
      <c r="G25" s="6"/>
      <c r="H25" s="6"/>
      <c r="I25" s="3" t="s">
        <v>206</v>
      </c>
      <c r="J25" s="3" t="s">
        <v>207</v>
      </c>
      <c r="K25" s="4" t="s">
        <v>208</v>
      </c>
      <c r="L25" s="5"/>
      <c r="M25" s="3"/>
    </row>
    <row r="26" ht="36" customHeight="1" spans="1:13">
      <c r="A26" s="20">
        <v>16</v>
      </c>
      <c r="B26" s="9" t="s">
        <v>209</v>
      </c>
      <c r="C26" s="10"/>
      <c r="D26" s="3" t="s">
        <v>205</v>
      </c>
      <c r="E26" s="3" t="s">
        <v>192</v>
      </c>
      <c r="F26" s="6"/>
      <c r="G26" s="6"/>
      <c r="H26" s="6"/>
      <c r="I26" s="3" t="s">
        <v>210</v>
      </c>
      <c r="J26" s="3" t="s">
        <v>211</v>
      </c>
      <c r="K26" s="4" t="s">
        <v>212</v>
      </c>
      <c r="L26" s="5"/>
      <c r="M26" s="3"/>
    </row>
    <row r="27" ht="36" customHeight="1" spans="1:13">
      <c r="A27" s="21"/>
      <c r="B27" s="15"/>
      <c r="C27" s="16"/>
      <c r="D27" s="3" t="s">
        <v>213</v>
      </c>
      <c r="E27" s="3" t="s">
        <v>177</v>
      </c>
      <c r="F27" s="6"/>
      <c r="G27" s="6"/>
      <c r="H27" s="6"/>
      <c r="I27" s="3" t="s">
        <v>214</v>
      </c>
      <c r="J27" s="3" t="s">
        <v>215</v>
      </c>
      <c r="K27" s="4" t="s">
        <v>216</v>
      </c>
      <c r="L27" s="5"/>
      <c r="M27" s="3"/>
    </row>
    <row r="28" ht="36" customHeight="1" spans="1:13">
      <c r="A28" s="22"/>
      <c r="B28" s="12"/>
      <c r="C28" s="13"/>
      <c r="D28" s="3" t="s">
        <v>217</v>
      </c>
      <c r="E28" s="3" t="s">
        <v>218</v>
      </c>
      <c r="F28" s="6"/>
      <c r="G28" s="6"/>
      <c r="H28" s="6"/>
      <c r="I28" s="3" t="s">
        <v>219</v>
      </c>
      <c r="J28" s="3"/>
      <c r="K28" s="4" t="s">
        <v>167</v>
      </c>
      <c r="L28" s="5"/>
      <c r="M28" s="3"/>
    </row>
    <row r="29" ht="36" customHeight="1" spans="1:13">
      <c r="A29" s="20">
        <v>17</v>
      </c>
      <c r="B29" s="9" t="s">
        <v>220</v>
      </c>
      <c r="C29" s="10"/>
      <c r="D29" s="3" t="s">
        <v>221</v>
      </c>
      <c r="E29" s="3" t="s">
        <v>222</v>
      </c>
      <c r="F29" s="6"/>
      <c r="G29" s="6"/>
      <c r="H29" s="6"/>
      <c r="I29" s="20" t="s">
        <v>223</v>
      </c>
      <c r="J29" s="3" t="s">
        <v>224</v>
      </c>
      <c r="K29" s="4" t="s">
        <v>152</v>
      </c>
      <c r="L29" s="5"/>
      <c r="M29" s="3"/>
    </row>
    <row r="30" ht="36" customHeight="1" spans="1:13">
      <c r="A30" s="22"/>
      <c r="B30" s="12"/>
      <c r="C30" s="13"/>
      <c r="D30" s="3" t="s">
        <v>225</v>
      </c>
      <c r="E30" s="3" t="s">
        <v>226</v>
      </c>
      <c r="F30" s="6"/>
      <c r="G30" s="6"/>
      <c r="H30" s="6"/>
      <c r="I30" s="21"/>
      <c r="J30" s="3" t="s">
        <v>153</v>
      </c>
      <c r="K30" s="4" t="s">
        <v>154</v>
      </c>
      <c r="L30" s="5"/>
      <c r="M30" s="3"/>
    </row>
    <row r="31" ht="36" customHeight="1" spans="1:13">
      <c r="A31" s="20">
        <v>18</v>
      </c>
      <c r="B31" s="4" t="s">
        <v>227</v>
      </c>
      <c r="C31" s="5"/>
      <c r="D31" s="3"/>
      <c r="E31" s="3" t="s">
        <v>187</v>
      </c>
      <c r="F31" s="6"/>
      <c r="G31" s="6"/>
      <c r="H31" s="6"/>
      <c r="I31" s="21"/>
      <c r="J31" s="3" t="s">
        <v>155</v>
      </c>
      <c r="K31" s="4" t="s">
        <v>228</v>
      </c>
      <c r="L31" s="5"/>
      <c r="M31" s="3"/>
    </row>
    <row r="32" ht="36" customHeight="1" spans="1:13">
      <c r="A32" s="22"/>
      <c r="B32" s="4"/>
      <c r="C32" s="5"/>
      <c r="D32" s="3"/>
      <c r="E32" s="3"/>
      <c r="F32" s="6"/>
      <c r="G32" s="6"/>
      <c r="H32" s="6"/>
      <c r="I32" s="22"/>
      <c r="J32" s="3" t="s">
        <v>157</v>
      </c>
      <c r="K32" s="4" t="s">
        <v>229</v>
      </c>
      <c r="L32" s="5"/>
      <c r="M32" s="3"/>
    </row>
    <row r="33" ht="36" customHeight="1" spans="1:13">
      <c r="A33" s="20">
        <v>19</v>
      </c>
      <c r="B33" s="4" t="s">
        <v>230</v>
      </c>
      <c r="C33" s="5"/>
      <c r="D33" s="3">
        <v>110</v>
      </c>
      <c r="E33" s="3" t="s">
        <v>231</v>
      </c>
      <c r="F33" s="6"/>
      <c r="G33" s="6"/>
      <c r="H33" s="6"/>
      <c r="I33" s="3" t="s">
        <v>230</v>
      </c>
      <c r="J33" s="3" t="s">
        <v>232</v>
      </c>
      <c r="K33" s="4" t="s">
        <v>233</v>
      </c>
      <c r="L33" s="5"/>
      <c r="M33" s="3"/>
    </row>
    <row r="34" ht="36" customHeight="1" spans="1:13">
      <c r="A34" s="22"/>
      <c r="B34" s="4" t="s">
        <v>230</v>
      </c>
      <c r="C34" s="5"/>
      <c r="D34" s="3" t="s">
        <v>234</v>
      </c>
      <c r="E34" s="3" t="s">
        <v>235</v>
      </c>
      <c r="F34" s="6"/>
      <c r="G34" s="6"/>
      <c r="H34" s="6"/>
      <c r="I34" s="3" t="s">
        <v>230</v>
      </c>
      <c r="J34" s="3" t="s">
        <v>236</v>
      </c>
      <c r="K34" s="4" t="s">
        <v>235</v>
      </c>
      <c r="L34" s="5"/>
      <c r="M34" s="3"/>
    </row>
    <row r="35" ht="36" customHeight="1" spans="1:13">
      <c r="A35" s="20">
        <v>20</v>
      </c>
      <c r="B35" s="4" t="s">
        <v>230</v>
      </c>
      <c r="C35" s="5"/>
      <c r="D35" s="3" t="s">
        <v>237</v>
      </c>
      <c r="E35" s="3" t="s">
        <v>238</v>
      </c>
      <c r="F35" s="6"/>
      <c r="G35" s="6"/>
      <c r="H35" s="6"/>
      <c r="I35" s="3" t="s">
        <v>239</v>
      </c>
      <c r="J35" s="3" t="s">
        <v>240</v>
      </c>
      <c r="K35" s="4" t="s">
        <v>241</v>
      </c>
      <c r="L35" s="5"/>
      <c r="M35" s="3"/>
    </row>
    <row r="36" ht="36" customHeight="1" spans="1:13">
      <c r="A36" s="22"/>
      <c r="B36" s="4" t="s">
        <v>242</v>
      </c>
      <c r="C36" s="5"/>
      <c r="D36" s="3" t="s">
        <v>243</v>
      </c>
      <c r="E36" s="3" t="s">
        <v>244</v>
      </c>
      <c r="F36" s="6"/>
      <c r="G36" s="6"/>
      <c r="H36" s="6"/>
      <c r="I36" s="20" t="s">
        <v>245</v>
      </c>
      <c r="J36" s="3" t="s">
        <v>151</v>
      </c>
      <c r="K36" s="4" t="s">
        <v>192</v>
      </c>
      <c r="L36" s="5"/>
      <c r="M36" s="3"/>
    </row>
    <row r="37" ht="36" customHeight="1" spans="1:13">
      <c r="A37" s="20">
        <v>21</v>
      </c>
      <c r="B37" s="4" t="s">
        <v>246</v>
      </c>
      <c r="C37" s="5"/>
      <c r="D37" s="3" t="s">
        <v>247</v>
      </c>
      <c r="E37" s="3" t="s">
        <v>192</v>
      </c>
      <c r="F37" s="6"/>
      <c r="G37" s="6"/>
      <c r="H37" s="6"/>
      <c r="I37" s="22"/>
      <c r="J37" s="3" t="s">
        <v>247</v>
      </c>
      <c r="K37" s="4" t="s">
        <v>144</v>
      </c>
      <c r="L37" s="5"/>
      <c r="M37" s="3"/>
    </row>
    <row r="38" ht="36" customHeight="1" spans="1:13">
      <c r="A38" s="18" t="s">
        <v>248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23"/>
    </row>
    <row r="39" ht="36" customHeight="1" spans="1:13">
      <c r="A39" s="3" t="s">
        <v>3</v>
      </c>
      <c r="B39" s="4" t="s">
        <v>147</v>
      </c>
      <c r="C39" s="5"/>
      <c r="D39" s="3" t="s">
        <v>148</v>
      </c>
      <c r="E39" s="3" t="s">
        <v>149</v>
      </c>
      <c r="F39" s="6"/>
      <c r="G39" s="6"/>
      <c r="H39" s="6"/>
      <c r="I39" s="3" t="s">
        <v>147</v>
      </c>
      <c r="J39" s="3" t="s">
        <v>148</v>
      </c>
      <c r="K39" s="4" t="s">
        <v>149</v>
      </c>
      <c r="L39" s="5"/>
      <c r="M39" s="3"/>
    </row>
    <row r="40" ht="36" customHeight="1" spans="1:13">
      <c r="A40" s="20">
        <v>1</v>
      </c>
      <c r="B40" s="9" t="s">
        <v>249</v>
      </c>
      <c r="C40" s="10"/>
      <c r="D40" s="3" t="s">
        <v>250</v>
      </c>
      <c r="E40" s="3" t="s">
        <v>251</v>
      </c>
      <c r="F40" s="6"/>
      <c r="G40" s="6"/>
      <c r="H40" s="6"/>
      <c r="I40" s="20" t="s">
        <v>252</v>
      </c>
      <c r="J40" s="3" t="s">
        <v>153</v>
      </c>
      <c r="K40" s="4" t="s">
        <v>253</v>
      </c>
      <c r="L40" s="5"/>
      <c r="M40" s="3"/>
    </row>
    <row r="41" ht="36" customHeight="1" spans="1:13">
      <c r="A41" s="21"/>
      <c r="B41" s="15"/>
      <c r="C41" s="16"/>
      <c r="D41" s="3" t="s">
        <v>240</v>
      </c>
      <c r="E41" s="3" t="s">
        <v>251</v>
      </c>
      <c r="F41" s="6"/>
      <c r="G41" s="6"/>
      <c r="H41" s="6"/>
      <c r="I41" s="21"/>
      <c r="J41" s="3" t="s">
        <v>155</v>
      </c>
      <c r="K41" s="4" t="s">
        <v>253</v>
      </c>
      <c r="L41" s="5"/>
      <c r="M41" s="3"/>
    </row>
    <row r="42" ht="36" customHeight="1" spans="1:13">
      <c r="A42" s="21"/>
      <c r="B42" s="15"/>
      <c r="C42" s="16"/>
      <c r="D42" s="3" t="s">
        <v>254</v>
      </c>
      <c r="E42" s="3" t="s">
        <v>255</v>
      </c>
      <c r="F42" s="6"/>
      <c r="G42" s="6"/>
      <c r="H42" s="6"/>
      <c r="I42" s="22"/>
      <c r="J42" s="3" t="s">
        <v>157</v>
      </c>
      <c r="K42" s="4" t="s">
        <v>256</v>
      </c>
      <c r="L42" s="5"/>
      <c r="M42" s="3"/>
    </row>
    <row r="43" ht="36" customHeight="1" spans="1:13">
      <c r="A43" s="21"/>
      <c r="B43" s="15"/>
      <c r="C43" s="16"/>
      <c r="D43" s="3" t="s">
        <v>257</v>
      </c>
      <c r="E43" s="3" t="s">
        <v>258</v>
      </c>
      <c r="F43" s="6"/>
      <c r="G43" s="6"/>
      <c r="H43" s="6"/>
      <c r="I43" s="20" t="s">
        <v>259</v>
      </c>
      <c r="J43" s="3" t="s">
        <v>250</v>
      </c>
      <c r="K43" s="4" t="s">
        <v>185</v>
      </c>
      <c r="L43" s="5"/>
      <c r="M43" s="3"/>
    </row>
    <row r="44" ht="36" customHeight="1" spans="1:13">
      <c r="A44" s="22"/>
      <c r="B44" s="12"/>
      <c r="C44" s="13"/>
      <c r="D44" s="3" t="s">
        <v>151</v>
      </c>
      <c r="E44" s="3" t="s">
        <v>260</v>
      </c>
      <c r="F44" s="6"/>
      <c r="G44" s="6"/>
      <c r="H44" s="6"/>
      <c r="I44" s="21"/>
      <c r="J44" s="3" t="s">
        <v>240</v>
      </c>
      <c r="K44" s="4" t="s">
        <v>175</v>
      </c>
      <c r="L44" s="5"/>
      <c r="M44" s="3"/>
    </row>
    <row r="45" ht="36" customHeight="1" spans="1:13">
      <c r="A45" s="20">
        <v>2</v>
      </c>
      <c r="B45" s="9" t="s">
        <v>261</v>
      </c>
      <c r="C45" s="10"/>
      <c r="D45" s="3" t="s">
        <v>250</v>
      </c>
      <c r="E45" s="3" t="s">
        <v>262</v>
      </c>
      <c r="F45" s="6"/>
      <c r="G45" s="6"/>
      <c r="H45" s="6"/>
      <c r="I45" s="21"/>
      <c r="J45" s="3" t="s">
        <v>254</v>
      </c>
      <c r="K45" s="4" t="s">
        <v>177</v>
      </c>
      <c r="L45" s="5"/>
      <c r="M45" s="3"/>
    </row>
    <row r="46" ht="36" customHeight="1" spans="1:13">
      <c r="A46" s="21"/>
      <c r="B46" s="15"/>
      <c r="C46" s="16"/>
      <c r="D46" s="3" t="s">
        <v>240</v>
      </c>
      <c r="E46" s="3" t="s">
        <v>263</v>
      </c>
      <c r="F46" s="6"/>
      <c r="G46" s="6"/>
      <c r="H46" s="6"/>
      <c r="I46" s="21"/>
      <c r="J46" s="3" t="s">
        <v>257</v>
      </c>
      <c r="K46" s="4" t="s">
        <v>177</v>
      </c>
      <c r="L46" s="5"/>
      <c r="M46" s="3"/>
    </row>
    <row r="47" ht="36" customHeight="1" spans="1:13">
      <c r="A47" s="21"/>
      <c r="B47" s="15"/>
      <c r="C47" s="16"/>
      <c r="D47" s="3" t="s">
        <v>254</v>
      </c>
      <c r="E47" s="3" t="s">
        <v>264</v>
      </c>
      <c r="F47" s="6"/>
      <c r="G47" s="6"/>
      <c r="H47" s="6"/>
      <c r="I47" s="22"/>
      <c r="J47" s="3" t="s">
        <v>151</v>
      </c>
      <c r="K47" s="4" t="s">
        <v>192</v>
      </c>
      <c r="L47" s="5"/>
      <c r="M47" s="3"/>
    </row>
    <row r="48" ht="36" customHeight="1" spans="1:13">
      <c r="A48" s="21"/>
      <c r="B48" s="15"/>
      <c r="C48" s="16"/>
      <c r="D48" s="3" t="s">
        <v>257</v>
      </c>
      <c r="E48" s="3" t="s">
        <v>265</v>
      </c>
      <c r="F48" s="6"/>
      <c r="G48" s="6"/>
      <c r="H48" s="6"/>
      <c r="I48" s="20" t="s">
        <v>266</v>
      </c>
      <c r="J48" s="3" t="s">
        <v>250</v>
      </c>
      <c r="K48" s="4" t="s">
        <v>194</v>
      </c>
      <c r="L48" s="5"/>
      <c r="M48" s="3"/>
    </row>
    <row r="49" ht="36" customHeight="1" spans="1:13">
      <c r="A49" s="22"/>
      <c r="B49" s="12"/>
      <c r="C49" s="13"/>
      <c r="D49" s="3" t="s">
        <v>151</v>
      </c>
      <c r="E49" s="3" t="s">
        <v>265</v>
      </c>
      <c r="F49" s="6"/>
      <c r="G49" s="6"/>
      <c r="H49" s="6"/>
      <c r="I49" s="21"/>
      <c r="J49" s="3" t="s">
        <v>240</v>
      </c>
      <c r="K49" s="4" t="s">
        <v>194</v>
      </c>
      <c r="L49" s="5"/>
      <c r="M49" s="3"/>
    </row>
    <row r="50" ht="36" customHeight="1" spans="1:13">
      <c r="A50" s="20">
        <v>3</v>
      </c>
      <c r="B50" s="9" t="s">
        <v>267</v>
      </c>
      <c r="C50" s="10"/>
      <c r="D50" s="3" t="s">
        <v>268</v>
      </c>
      <c r="E50" s="3" t="s">
        <v>167</v>
      </c>
      <c r="F50" s="6"/>
      <c r="G50" s="6"/>
      <c r="H50" s="6"/>
      <c r="I50" s="21"/>
      <c r="J50" s="3" t="s">
        <v>254</v>
      </c>
      <c r="K50" s="4" t="s">
        <v>167</v>
      </c>
      <c r="L50" s="5"/>
      <c r="M50" s="3"/>
    </row>
    <row r="51" ht="36" customHeight="1" spans="1:13">
      <c r="A51" s="21"/>
      <c r="B51" s="15"/>
      <c r="C51" s="16"/>
      <c r="D51" s="3" t="s">
        <v>269</v>
      </c>
      <c r="E51" s="3" t="s">
        <v>167</v>
      </c>
      <c r="F51" s="6"/>
      <c r="G51" s="6"/>
      <c r="H51" s="6"/>
      <c r="I51" s="21"/>
      <c r="J51" s="3" t="s">
        <v>257</v>
      </c>
      <c r="K51" s="4" t="s">
        <v>270</v>
      </c>
      <c r="L51" s="5"/>
      <c r="M51" s="3"/>
    </row>
    <row r="52" ht="36" customHeight="1" spans="1:13">
      <c r="A52" s="21"/>
      <c r="B52" s="15"/>
      <c r="C52" s="16"/>
      <c r="D52" s="3" t="s">
        <v>271</v>
      </c>
      <c r="E52" s="3" t="s">
        <v>167</v>
      </c>
      <c r="F52" s="6"/>
      <c r="G52" s="6"/>
      <c r="H52" s="6"/>
      <c r="I52" s="22"/>
      <c r="J52" s="3" t="s">
        <v>151</v>
      </c>
      <c r="K52" s="4" t="s">
        <v>270</v>
      </c>
      <c r="L52" s="5"/>
      <c r="M52" s="3"/>
    </row>
    <row r="53" ht="36" customHeight="1" spans="1:13">
      <c r="A53" s="21"/>
      <c r="B53" s="15"/>
      <c r="C53" s="16"/>
      <c r="D53" s="3" t="s">
        <v>272</v>
      </c>
      <c r="E53" s="3" t="s">
        <v>167</v>
      </c>
      <c r="F53" s="6"/>
      <c r="G53" s="6"/>
      <c r="H53" s="6"/>
      <c r="I53" s="20" t="s">
        <v>273</v>
      </c>
      <c r="J53" s="3" t="s">
        <v>274</v>
      </c>
      <c r="K53" s="4" t="s">
        <v>144</v>
      </c>
      <c r="L53" s="5"/>
      <c r="M53" s="3"/>
    </row>
    <row r="54" ht="36" customHeight="1" spans="1:13">
      <c r="A54" s="22"/>
      <c r="B54" s="12"/>
      <c r="C54" s="13"/>
      <c r="D54" s="3" t="s">
        <v>275</v>
      </c>
      <c r="E54" s="3" t="s">
        <v>167</v>
      </c>
      <c r="F54" s="6"/>
      <c r="G54" s="6"/>
      <c r="H54" s="6"/>
      <c r="I54" s="21"/>
      <c r="J54" s="3" t="s">
        <v>276</v>
      </c>
      <c r="K54" s="4" t="s">
        <v>277</v>
      </c>
      <c r="L54" s="5"/>
      <c r="M54" s="3"/>
    </row>
    <row r="55" ht="36" customHeight="1" spans="1:13">
      <c r="A55" s="20">
        <v>4</v>
      </c>
      <c r="B55" s="9" t="s">
        <v>278</v>
      </c>
      <c r="C55" s="10"/>
      <c r="D55" s="3" t="s">
        <v>279</v>
      </c>
      <c r="E55" s="3" t="s">
        <v>187</v>
      </c>
      <c r="F55" s="6"/>
      <c r="G55" s="6"/>
      <c r="H55" s="6"/>
      <c r="I55" s="22"/>
      <c r="J55" s="3" t="s">
        <v>280</v>
      </c>
      <c r="K55" s="4" t="s">
        <v>174</v>
      </c>
      <c r="L55" s="5"/>
      <c r="M55" s="3"/>
    </row>
    <row r="56" ht="36" customHeight="1" spans="1:13">
      <c r="A56" s="21"/>
      <c r="B56" s="12"/>
      <c r="C56" s="13"/>
      <c r="D56" s="3" t="s">
        <v>281</v>
      </c>
      <c r="E56" s="3" t="s">
        <v>177</v>
      </c>
      <c r="F56" s="6"/>
      <c r="G56" s="6"/>
      <c r="H56" s="6"/>
      <c r="I56" s="20" t="s">
        <v>282</v>
      </c>
      <c r="J56" s="3" t="s">
        <v>165</v>
      </c>
      <c r="K56" s="4" t="s">
        <v>177</v>
      </c>
      <c r="L56" s="5"/>
      <c r="M56" s="3"/>
    </row>
    <row r="57" ht="36" customHeight="1" spans="1:13">
      <c r="A57" s="21"/>
      <c r="B57" s="9" t="s">
        <v>283</v>
      </c>
      <c r="C57" s="10"/>
      <c r="D57" s="3" t="s">
        <v>153</v>
      </c>
      <c r="E57" s="3" t="s">
        <v>177</v>
      </c>
      <c r="F57" s="6"/>
      <c r="G57" s="6"/>
      <c r="H57" s="6"/>
      <c r="I57" s="22"/>
      <c r="J57" s="3" t="s">
        <v>281</v>
      </c>
      <c r="K57" s="4" t="s">
        <v>177</v>
      </c>
      <c r="L57" s="5"/>
      <c r="M57" s="3"/>
    </row>
    <row r="58" ht="36" customHeight="1" spans="1:13">
      <c r="A58" s="21"/>
      <c r="B58" s="15"/>
      <c r="C58" s="16"/>
      <c r="D58" s="3" t="s">
        <v>155</v>
      </c>
      <c r="E58" s="3" t="s">
        <v>175</v>
      </c>
      <c r="F58" s="6"/>
      <c r="G58" s="6"/>
      <c r="H58" s="6"/>
      <c r="I58" s="3" t="s">
        <v>278</v>
      </c>
      <c r="J58" s="3" t="s">
        <v>157</v>
      </c>
      <c r="K58" s="4" t="s">
        <v>284</v>
      </c>
      <c r="L58" s="5"/>
      <c r="M58" s="3"/>
    </row>
    <row r="59" ht="36" customHeight="1" spans="1:13">
      <c r="A59" s="22"/>
      <c r="B59" s="12"/>
      <c r="C59" s="13"/>
      <c r="D59" s="3" t="s">
        <v>157</v>
      </c>
      <c r="E59" s="3" t="s">
        <v>285</v>
      </c>
      <c r="F59" s="6"/>
      <c r="G59" s="6"/>
      <c r="H59" s="6"/>
      <c r="I59" s="3" t="s">
        <v>198</v>
      </c>
      <c r="J59" s="3" t="s">
        <v>157</v>
      </c>
      <c r="K59" s="4" t="s">
        <v>199</v>
      </c>
      <c r="L59" s="5"/>
      <c r="M59" s="3"/>
    </row>
    <row r="60" ht="36" customHeight="1" spans="1:13">
      <c r="A60" s="3">
        <v>5</v>
      </c>
      <c r="B60" s="4" t="s">
        <v>286</v>
      </c>
      <c r="C60" s="5"/>
      <c r="D60" s="3" t="s">
        <v>157</v>
      </c>
      <c r="E60" s="3" t="s">
        <v>287</v>
      </c>
      <c r="F60" s="6"/>
      <c r="G60" s="6"/>
      <c r="H60" s="6"/>
      <c r="I60" s="3" t="s">
        <v>288</v>
      </c>
      <c r="J60" s="3" t="s">
        <v>157</v>
      </c>
      <c r="K60" s="4" t="s">
        <v>176</v>
      </c>
      <c r="L60" s="5"/>
      <c r="M60" s="3"/>
    </row>
    <row r="61" ht="36" customHeight="1" spans="1:13">
      <c r="A61" s="3">
        <v>6</v>
      </c>
      <c r="B61" s="4" t="s">
        <v>289</v>
      </c>
      <c r="C61" s="5"/>
      <c r="D61" s="3" t="s">
        <v>157</v>
      </c>
      <c r="E61" s="3" t="s">
        <v>287</v>
      </c>
      <c r="F61" s="6"/>
      <c r="G61" s="6"/>
      <c r="H61" s="6"/>
      <c r="I61" s="3" t="s">
        <v>242</v>
      </c>
      <c r="J61" s="3" t="s">
        <v>290</v>
      </c>
      <c r="K61" s="4" t="s">
        <v>251</v>
      </c>
      <c r="L61" s="5"/>
      <c r="M61" s="3"/>
    </row>
    <row r="62" ht="36" customHeight="1" spans="1:13">
      <c r="A62" s="20">
        <v>7</v>
      </c>
      <c r="B62" s="9" t="s">
        <v>291</v>
      </c>
      <c r="C62" s="10"/>
      <c r="D62" s="3" t="s">
        <v>292</v>
      </c>
      <c r="E62" s="3" t="s">
        <v>293</v>
      </c>
      <c r="F62" s="6"/>
      <c r="G62" s="6"/>
      <c r="H62" s="6"/>
      <c r="I62" s="20" t="s">
        <v>239</v>
      </c>
      <c r="J62" s="3" t="s">
        <v>157</v>
      </c>
      <c r="K62" s="4" t="s">
        <v>294</v>
      </c>
      <c r="L62" s="5"/>
      <c r="M62" s="3"/>
    </row>
    <row r="63" ht="36" customHeight="1" spans="1:13">
      <c r="A63" s="21"/>
      <c r="B63" s="15"/>
      <c r="C63" s="16"/>
      <c r="D63" s="3" t="s">
        <v>295</v>
      </c>
      <c r="E63" s="3" t="s">
        <v>296</v>
      </c>
      <c r="F63" s="6"/>
      <c r="G63" s="6"/>
      <c r="H63" s="6"/>
      <c r="I63" s="21"/>
      <c r="J63" s="3" t="s">
        <v>155</v>
      </c>
      <c r="K63" s="4" t="s">
        <v>178</v>
      </c>
      <c r="L63" s="5"/>
      <c r="M63" s="3"/>
    </row>
    <row r="64" ht="36" customHeight="1" spans="1:13">
      <c r="A64" s="21"/>
      <c r="B64" s="15"/>
      <c r="C64" s="16"/>
      <c r="D64" s="3" t="s">
        <v>297</v>
      </c>
      <c r="E64" s="3" t="s">
        <v>298</v>
      </c>
      <c r="F64" s="6"/>
      <c r="G64" s="6"/>
      <c r="H64" s="6"/>
      <c r="I64" s="21"/>
      <c r="J64" s="3" t="s">
        <v>153</v>
      </c>
      <c r="K64" s="4" t="s">
        <v>178</v>
      </c>
      <c r="L64" s="5"/>
      <c r="M64" s="3"/>
    </row>
    <row r="65" ht="36" customHeight="1" spans="1:13">
      <c r="A65" s="22"/>
      <c r="B65" s="12"/>
      <c r="C65" s="13"/>
      <c r="D65" s="3" t="s">
        <v>299</v>
      </c>
      <c r="E65" s="3" t="s">
        <v>300</v>
      </c>
      <c r="F65" s="6"/>
      <c r="G65" s="6"/>
      <c r="H65" s="6"/>
      <c r="I65" s="21"/>
      <c r="J65" s="3" t="s">
        <v>151</v>
      </c>
      <c r="K65" s="4" t="s">
        <v>175</v>
      </c>
      <c r="L65" s="5"/>
      <c r="M65" s="3"/>
    </row>
    <row r="66" ht="36" customHeight="1" spans="1:13">
      <c r="A66" s="3">
        <v>8</v>
      </c>
      <c r="B66" s="4" t="s">
        <v>301</v>
      </c>
      <c r="C66" s="5"/>
      <c r="D66" s="3" t="s">
        <v>157</v>
      </c>
      <c r="E66" s="3" t="s">
        <v>302</v>
      </c>
      <c r="F66" s="6"/>
      <c r="G66" s="6"/>
      <c r="H66" s="6"/>
      <c r="I66" s="21"/>
      <c r="J66" s="3" t="s">
        <v>257</v>
      </c>
      <c r="K66" s="4" t="s">
        <v>303</v>
      </c>
      <c r="L66" s="5"/>
      <c r="M66" s="3"/>
    </row>
    <row r="67" ht="36" customHeight="1" spans="1:13">
      <c r="A67" s="3">
        <v>9</v>
      </c>
      <c r="B67" s="4" t="s">
        <v>304</v>
      </c>
      <c r="C67" s="5"/>
      <c r="D67" s="3" t="s">
        <v>305</v>
      </c>
      <c r="E67" s="3" t="s">
        <v>306</v>
      </c>
      <c r="F67" s="6"/>
      <c r="G67" s="6"/>
      <c r="H67" s="6"/>
      <c r="I67" s="21"/>
      <c r="J67" s="3" t="s">
        <v>254</v>
      </c>
      <c r="K67" s="4" t="s">
        <v>176</v>
      </c>
      <c r="L67" s="5"/>
      <c r="M67" s="3"/>
    </row>
    <row r="68" ht="36" customHeight="1" spans="1:13">
      <c r="A68" s="20">
        <v>10</v>
      </c>
      <c r="B68" s="9" t="s">
        <v>307</v>
      </c>
      <c r="C68" s="10"/>
      <c r="D68" s="3" t="s">
        <v>250</v>
      </c>
      <c r="E68" s="3" t="s">
        <v>308</v>
      </c>
      <c r="F68" s="6"/>
      <c r="G68" s="6"/>
      <c r="H68" s="6"/>
      <c r="I68" s="21"/>
      <c r="J68" s="3" t="s">
        <v>240</v>
      </c>
      <c r="K68" s="4" t="s">
        <v>309</v>
      </c>
      <c r="L68" s="5"/>
      <c r="M68" s="3"/>
    </row>
    <row r="69" ht="36" customHeight="1" spans="1:13">
      <c r="A69" s="21"/>
      <c r="B69" s="15"/>
      <c r="C69" s="16"/>
      <c r="D69" s="3" t="s">
        <v>240</v>
      </c>
      <c r="E69" s="3" t="s">
        <v>308</v>
      </c>
      <c r="F69" s="6"/>
      <c r="G69" s="6"/>
      <c r="H69" s="6"/>
      <c r="I69" s="22"/>
      <c r="J69" s="3" t="s">
        <v>250</v>
      </c>
      <c r="K69" s="4" t="s">
        <v>309</v>
      </c>
      <c r="L69" s="5"/>
      <c r="M69" s="3"/>
    </row>
    <row r="70" ht="36" customHeight="1" spans="1:13">
      <c r="A70" s="21"/>
      <c r="B70" s="15"/>
      <c r="C70" s="16"/>
      <c r="D70" s="3" t="s">
        <v>254</v>
      </c>
      <c r="E70" s="3" t="s">
        <v>192</v>
      </c>
      <c r="F70" s="6"/>
      <c r="G70" s="6"/>
      <c r="H70" s="6"/>
      <c r="I70" s="20" t="s">
        <v>223</v>
      </c>
      <c r="J70" s="3" t="s">
        <v>310</v>
      </c>
      <c r="K70" s="4" t="s">
        <v>251</v>
      </c>
      <c r="L70" s="5"/>
      <c r="M70" s="3"/>
    </row>
    <row r="71" ht="36" customHeight="1" spans="1:13">
      <c r="A71" s="21"/>
      <c r="B71" s="15"/>
      <c r="C71" s="16"/>
      <c r="D71" s="3" t="s">
        <v>257</v>
      </c>
      <c r="E71" s="3" t="s">
        <v>144</v>
      </c>
      <c r="F71" s="6"/>
      <c r="G71" s="6"/>
      <c r="H71" s="6"/>
      <c r="I71" s="21"/>
      <c r="J71" s="3" t="s">
        <v>311</v>
      </c>
      <c r="K71" s="4" t="s">
        <v>251</v>
      </c>
      <c r="L71" s="5"/>
      <c r="M71" s="3"/>
    </row>
    <row r="72" ht="36" customHeight="1" spans="1:13">
      <c r="A72" s="22"/>
      <c r="B72" s="12"/>
      <c r="C72" s="13"/>
      <c r="D72" s="3" t="s">
        <v>151</v>
      </c>
      <c r="E72" s="3" t="s">
        <v>144</v>
      </c>
      <c r="F72" s="6"/>
      <c r="G72" s="6"/>
      <c r="H72" s="6"/>
      <c r="I72" s="21"/>
      <c r="J72" s="3" t="s">
        <v>312</v>
      </c>
      <c r="K72" s="4" t="s">
        <v>313</v>
      </c>
      <c r="L72" s="5"/>
      <c r="M72" s="3"/>
    </row>
    <row r="73" ht="36" customHeight="1" spans="1:13">
      <c r="A73" s="3">
        <v>11</v>
      </c>
      <c r="B73" s="4" t="s">
        <v>314</v>
      </c>
      <c r="C73" s="5"/>
      <c r="D73" s="3">
        <v>125</v>
      </c>
      <c r="E73" s="3" t="s">
        <v>167</v>
      </c>
      <c r="F73" s="6"/>
      <c r="G73" s="6"/>
      <c r="H73" s="6"/>
      <c r="I73" s="21"/>
      <c r="J73" s="3" t="s">
        <v>315</v>
      </c>
      <c r="K73" s="4" t="s">
        <v>316</v>
      </c>
      <c r="L73" s="5"/>
      <c r="M73" s="3"/>
    </row>
    <row r="74" ht="36" customHeight="1" spans="1:13">
      <c r="A74" s="3">
        <v>12</v>
      </c>
      <c r="B74" s="4" t="s">
        <v>317</v>
      </c>
      <c r="C74" s="5"/>
      <c r="D74" s="3">
        <v>25</v>
      </c>
      <c r="E74" s="3" t="s">
        <v>175</v>
      </c>
      <c r="F74" s="6"/>
      <c r="G74" s="6"/>
      <c r="H74" s="6"/>
      <c r="I74" s="21"/>
      <c r="J74" s="3" t="s">
        <v>318</v>
      </c>
      <c r="K74" s="4" t="s">
        <v>156</v>
      </c>
      <c r="L74" s="5"/>
      <c r="M74" s="3"/>
    </row>
    <row r="75" ht="36" customHeight="1" spans="1:13">
      <c r="A75" s="3">
        <v>13</v>
      </c>
      <c r="B75" s="4" t="s">
        <v>171</v>
      </c>
      <c r="C75" s="5"/>
      <c r="D75" s="3">
        <v>25</v>
      </c>
      <c r="E75" s="3" t="s">
        <v>175</v>
      </c>
      <c r="F75" s="6"/>
      <c r="G75" s="6"/>
      <c r="H75" s="6"/>
      <c r="I75" s="21"/>
      <c r="J75" s="3" t="s">
        <v>151</v>
      </c>
      <c r="K75" s="4" t="s">
        <v>156</v>
      </c>
      <c r="L75" s="5"/>
      <c r="M75" s="3"/>
    </row>
    <row r="76" ht="36" customHeight="1" spans="1:13">
      <c r="A76" s="3">
        <v>14</v>
      </c>
      <c r="B76" s="4" t="s">
        <v>319</v>
      </c>
      <c r="C76" s="5"/>
      <c r="D76" s="3">
        <v>25</v>
      </c>
      <c r="E76" s="3" t="s">
        <v>320</v>
      </c>
      <c r="F76" s="6"/>
      <c r="G76" s="6"/>
      <c r="H76" s="6"/>
      <c r="I76" s="22"/>
      <c r="J76" s="3" t="s">
        <v>153</v>
      </c>
      <c r="K76" s="4" t="s">
        <v>321</v>
      </c>
      <c r="L76" s="5"/>
      <c r="M76" s="3"/>
    </row>
  </sheetData>
  <mergeCells count="215">
    <mergeCell ref="A1:M1"/>
    <mergeCell ref="B2:C2"/>
    <mergeCell ref="F2:H2"/>
    <mergeCell ref="K2:L2"/>
    <mergeCell ref="F3:H3"/>
    <mergeCell ref="K3:L3"/>
    <mergeCell ref="F4:H4"/>
    <mergeCell ref="K4:L4"/>
    <mergeCell ref="F5:H5"/>
    <mergeCell ref="K5:L5"/>
    <mergeCell ref="B6:C6"/>
    <mergeCell ref="F6:H6"/>
    <mergeCell ref="K6:L6"/>
    <mergeCell ref="B7:C7"/>
    <mergeCell ref="F7:H7"/>
    <mergeCell ref="K7:L7"/>
    <mergeCell ref="B8:C8"/>
    <mergeCell ref="F8:H8"/>
    <mergeCell ref="K8:L8"/>
    <mergeCell ref="B9:C9"/>
    <mergeCell ref="F9:H9"/>
    <mergeCell ref="K9:L9"/>
    <mergeCell ref="B10:C10"/>
    <mergeCell ref="F10:H10"/>
    <mergeCell ref="K10:L10"/>
    <mergeCell ref="B11:C11"/>
    <mergeCell ref="F11:H11"/>
    <mergeCell ref="K11:L11"/>
    <mergeCell ref="B12:C12"/>
    <mergeCell ref="F12:H12"/>
    <mergeCell ref="K12:L12"/>
    <mergeCell ref="B13:C13"/>
    <mergeCell ref="F13:H13"/>
    <mergeCell ref="K13:L13"/>
    <mergeCell ref="F14:H14"/>
    <mergeCell ref="K14:L14"/>
    <mergeCell ref="F15:H15"/>
    <mergeCell ref="F16:H16"/>
    <mergeCell ref="K16:L16"/>
    <mergeCell ref="F17:H17"/>
    <mergeCell ref="K17:L17"/>
    <mergeCell ref="F18:H18"/>
    <mergeCell ref="K18:L18"/>
    <mergeCell ref="F19:H19"/>
    <mergeCell ref="K19:L19"/>
    <mergeCell ref="F20:H20"/>
    <mergeCell ref="K20:L20"/>
    <mergeCell ref="F21:H21"/>
    <mergeCell ref="K21:L21"/>
    <mergeCell ref="F22:H22"/>
    <mergeCell ref="K22:L22"/>
    <mergeCell ref="B23:C23"/>
    <mergeCell ref="F23:H23"/>
    <mergeCell ref="K23:L23"/>
    <mergeCell ref="B24:C24"/>
    <mergeCell ref="F24:H24"/>
    <mergeCell ref="K24:L24"/>
    <mergeCell ref="B25:C25"/>
    <mergeCell ref="F25:H25"/>
    <mergeCell ref="K25:L25"/>
    <mergeCell ref="F26:H26"/>
    <mergeCell ref="K26:L26"/>
    <mergeCell ref="F27:H27"/>
    <mergeCell ref="K27:L27"/>
    <mergeCell ref="F28:H28"/>
    <mergeCell ref="K28:L28"/>
    <mergeCell ref="F29:H29"/>
    <mergeCell ref="K29:L29"/>
    <mergeCell ref="F30:H30"/>
    <mergeCell ref="K30:L30"/>
    <mergeCell ref="B31:C31"/>
    <mergeCell ref="F31:H31"/>
    <mergeCell ref="K31:L31"/>
    <mergeCell ref="B32:C32"/>
    <mergeCell ref="F32:H32"/>
    <mergeCell ref="K32:L32"/>
    <mergeCell ref="B33:C33"/>
    <mergeCell ref="F33:H33"/>
    <mergeCell ref="K33:L33"/>
    <mergeCell ref="B34:C34"/>
    <mergeCell ref="F34:H34"/>
    <mergeCell ref="K34:L34"/>
    <mergeCell ref="B35:C35"/>
    <mergeCell ref="F35:H35"/>
    <mergeCell ref="K35:L35"/>
    <mergeCell ref="B36:C36"/>
    <mergeCell ref="F36:H36"/>
    <mergeCell ref="K36:L36"/>
    <mergeCell ref="B37:C37"/>
    <mergeCell ref="F37:H37"/>
    <mergeCell ref="K37:L37"/>
    <mergeCell ref="A38:M38"/>
    <mergeCell ref="B39:C39"/>
    <mergeCell ref="F39:H39"/>
    <mergeCell ref="K39:L39"/>
    <mergeCell ref="F40:H40"/>
    <mergeCell ref="K40:L40"/>
    <mergeCell ref="F41:H41"/>
    <mergeCell ref="K41:L41"/>
    <mergeCell ref="F42:H42"/>
    <mergeCell ref="K42:L42"/>
    <mergeCell ref="F43:H43"/>
    <mergeCell ref="K43:L43"/>
    <mergeCell ref="F44:H44"/>
    <mergeCell ref="K44:L44"/>
    <mergeCell ref="F45:H45"/>
    <mergeCell ref="K45:L45"/>
    <mergeCell ref="F46:H46"/>
    <mergeCell ref="K46:L46"/>
    <mergeCell ref="F47:H47"/>
    <mergeCell ref="K47:L47"/>
    <mergeCell ref="F48:H48"/>
    <mergeCell ref="K48:L48"/>
    <mergeCell ref="F49:H49"/>
    <mergeCell ref="K49:L49"/>
    <mergeCell ref="F50:H50"/>
    <mergeCell ref="K50:L50"/>
    <mergeCell ref="F51:H51"/>
    <mergeCell ref="K51:L51"/>
    <mergeCell ref="F52:H52"/>
    <mergeCell ref="K52:L52"/>
    <mergeCell ref="F53:H53"/>
    <mergeCell ref="K53:L53"/>
    <mergeCell ref="F54:H54"/>
    <mergeCell ref="K54:L54"/>
    <mergeCell ref="F55:H55"/>
    <mergeCell ref="K55:L55"/>
    <mergeCell ref="F56:H56"/>
    <mergeCell ref="K56:L56"/>
    <mergeCell ref="F57:H57"/>
    <mergeCell ref="K57:L57"/>
    <mergeCell ref="F58:H58"/>
    <mergeCell ref="K58:L58"/>
    <mergeCell ref="F59:H59"/>
    <mergeCell ref="K59:L59"/>
    <mergeCell ref="B60:C60"/>
    <mergeCell ref="F60:H60"/>
    <mergeCell ref="K60:L60"/>
    <mergeCell ref="B61:C61"/>
    <mergeCell ref="F61:H61"/>
    <mergeCell ref="K61:L61"/>
    <mergeCell ref="F62:H62"/>
    <mergeCell ref="K62:L62"/>
    <mergeCell ref="F63:H63"/>
    <mergeCell ref="K63:L63"/>
    <mergeCell ref="F64:H64"/>
    <mergeCell ref="K64:L64"/>
    <mergeCell ref="F65:H65"/>
    <mergeCell ref="K65:L65"/>
    <mergeCell ref="B66:C66"/>
    <mergeCell ref="F66:H66"/>
    <mergeCell ref="K66:L66"/>
    <mergeCell ref="B67:C67"/>
    <mergeCell ref="F67:H67"/>
    <mergeCell ref="K67:L67"/>
    <mergeCell ref="F68:H68"/>
    <mergeCell ref="K68:L68"/>
    <mergeCell ref="F69:H69"/>
    <mergeCell ref="K69:L69"/>
    <mergeCell ref="F70:H70"/>
    <mergeCell ref="K70:L70"/>
    <mergeCell ref="F71:H71"/>
    <mergeCell ref="K71:L71"/>
    <mergeCell ref="F72:H72"/>
    <mergeCell ref="K72:L72"/>
    <mergeCell ref="B73:C73"/>
    <mergeCell ref="F73:H73"/>
    <mergeCell ref="K73:L73"/>
    <mergeCell ref="B74:C74"/>
    <mergeCell ref="F74:H74"/>
    <mergeCell ref="K74:L74"/>
    <mergeCell ref="B75:C75"/>
    <mergeCell ref="F75:H75"/>
    <mergeCell ref="K75:L75"/>
    <mergeCell ref="B76:C76"/>
    <mergeCell ref="F76:H76"/>
    <mergeCell ref="K76:L76"/>
    <mergeCell ref="A3:A4"/>
    <mergeCell ref="A14:A17"/>
    <mergeCell ref="A18:A22"/>
    <mergeCell ref="A26:A28"/>
    <mergeCell ref="A29:A30"/>
    <mergeCell ref="A31:A32"/>
    <mergeCell ref="A33:A34"/>
    <mergeCell ref="A35:A36"/>
    <mergeCell ref="A40:A44"/>
    <mergeCell ref="A45:A49"/>
    <mergeCell ref="A50:A54"/>
    <mergeCell ref="A55:A59"/>
    <mergeCell ref="A62:A65"/>
    <mergeCell ref="A68:A72"/>
    <mergeCell ref="I3:I4"/>
    <mergeCell ref="I14:I18"/>
    <mergeCell ref="I19:I23"/>
    <mergeCell ref="I29:I32"/>
    <mergeCell ref="I36:I37"/>
    <mergeCell ref="I40:I42"/>
    <mergeCell ref="I43:I47"/>
    <mergeCell ref="I48:I52"/>
    <mergeCell ref="I53:I55"/>
    <mergeCell ref="I56:I57"/>
    <mergeCell ref="I62:I69"/>
    <mergeCell ref="I70:I76"/>
    <mergeCell ref="B3:C5"/>
    <mergeCell ref="B14:C19"/>
    <mergeCell ref="B20:C22"/>
    <mergeCell ref="B26:C28"/>
    <mergeCell ref="B29:C30"/>
    <mergeCell ref="B40:C44"/>
    <mergeCell ref="B45:C49"/>
    <mergeCell ref="B50:C54"/>
    <mergeCell ref="B55:C56"/>
    <mergeCell ref="B57:C59"/>
    <mergeCell ref="B62:C65"/>
    <mergeCell ref="B68:C7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N41" sqref="N41"/>
    </sheetView>
  </sheetViews>
  <sheetFormatPr defaultColWidth="9" defaultRowHeight="14.25"/>
  <sheetData>
    <row r="1" ht="36" customHeight="1" spans="1:13">
      <c r="A1" s="18" t="s">
        <v>322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3"/>
    </row>
    <row r="2" ht="36" customHeight="1" spans="1:13">
      <c r="A2" s="3" t="s">
        <v>3</v>
      </c>
      <c r="B2" s="4" t="s">
        <v>147</v>
      </c>
      <c r="C2" s="5"/>
      <c r="D2" s="3" t="s">
        <v>148</v>
      </c>
      <c r="E2" s="3" t="s">
        <v>149</v>
      </c>
      <c r="F2" s="6"/>
      <c r="G2" s="6"/>
      <c r="H2" s="6"/>
      <c r="I2" s="3" t="s">
        <v>147</v>
      </c>
      <c r="J2" s="3" t="s">
        <v>148</v>
      </c>
      <c r="K2" s="4" t="s">
        <v>149</v>
      </c>
      <c r="L2" s="5"/>
      <c r="M2" s="3"/>
    </row>
    <row r="3" ht="36" customHeight="1" spans="1:13">
      <c r="A3" s="3">
        <v>1</v>
      </c>
      <c r="B3" s="4" t="s">
        <v>323</v>
      </c>
      <c r="C3" s="5"/>
      <c r="D3" s="3" t="s">
        <v>324</v>
      </c>
      <c r="E3" s="3" t="s">
        <v>325</v>
      </c>
      <c r="F3" s="6"/>
      <c r="G3" s="6"/>
      <c r="H3" s="6"/>
      <c r="I3" s="3" t="s">
        <v>323</v>
      </c>
      <c r="J3" s="3" t="s">
        <v>326</v>
      </c>
      <c r="K3" s="4" t="s">
        <v>194</v>
      </c>
      <c r="L3" s="5"/>
      <c r="M3" s="3"/>
    </row>
    <row r="4" ht="36" customHeight="1" spans="1:13">
      <c r="A4" s="3">
        <v>2</v>
      </c>
      <c r="B4" s="4" t="s">
        <v>323</v>
      </c>
      <c r="C4" s="5"/>
      <c r="D4" s="3" t="s">
        <v>151</v>
      </c>
      <c r="E4" s="3" t="s">
        <v>325</v>
      </c>
      <c r="F4" s="6"/>
      <c r="G4" s="6"/>
      <c r="H4" s="6"/>
      <c r="I4" s="3" t="s">
        <v>323</v>
      </c>
      <c r="J4" s="3" t="s">
        <v>327</v>
      </c>
      <c r="K4" s="4" t="s">
        <v>167</v>
      </c>
      <c r="L4" s="5"/>
      <c r="M4" s="3"/>
    </row>
    <row r="5" ht="36" customHeight="1" spans="1:13">
      <c r="A5" s="3">
        <v>3</v>
      </c>
      <c r="B5" s="4" t="s">
        <v>328</v>
      </c>
      <c r="C5" s="5"/>
      <c r="D5" s="3" t="s">
        <v>329</v>
      </c>
      <c r="E5" s="3" t="s">
        <v>194</v>
      </c>
      <c r="F5" s="6"/>
      <c r="G5" s="6"/>
      <c r="H5" s="6"/>
      <c r="I5" s="3" t="s">
        <v>330</v>
      </c>
      <c r="J5" s="3" t="s">
        <v>331</v>
      </c>
      <c r="K5" s="4" t="s">
        <v>192</v>
      </c>
      <c r="L5" s="5"/>
      <c r="M5" s="3"/>
    </row>
    <row r="6" ht="36" customHeight="1" spans="1:13">
      <c r="A6" s="20">
        <v>4</v>
      </c>
      <c r="B6" s="9" t="s">
        <v>332</v>
      </c>
      <c r="C6" s="10"/>
      <c r="D6" s="3" t="s">
        <v>157</v>
      </c>
      <c r="E6" s="3" t="s">
        <v>156</v>
      </c>
      <c r="F6" s="6"/>
      <c r="G6" s="6"/>
      <c r="H6" s="6"/>
      <c r="I6" s="20" t="s">
        <v>333</v>
      </c>
      <c r="J6" s="3" t="s">
        <v>158</v>
      </c>
      <c r="K6" s="4" t="s">
        <v>334</v>
      </c>
      <c r="L6" s="5"/>
      <c r="M6" s="3"/>
    </row>
    <row r="7" ht="36" customHeight="1" spans="1:13">
      <c r="A7" s="21"/>
      <c r="B7" s="15"/>
      <c r="C7" s="16"/>
      <c r="D7" s="3" t="s">
        <v>335</v>
      </c>
      <c r="E7" s="3" t="s">
        <v>174</v>
      </c>
      <c r="F7" s="6"/>
      <c r="G7" s="6"/>
      <c r="H7" s="6"/>
      <c r="I7" s="21"/>
      <c r="J7" s="3" t="s">
        <v>193</v>
      </c>
      <c r="K7" s="4" t="s">
        <v>336</v>
      </c>
      <c r="L7" s="5"/>
      <c r="M7" s="3"/>
    </row>
    <row r="8" ht="36" customHeight="1" spans="1:13">
      <c r="A8" s="21"/>
      <c r="B8" s="15"/>
      <c r="C8" s="16"/>
      <c r="D8" s="3" t="s">
        <v>337</v>
      </c>
      <c r="E8" s="3" t="s">
        <v>187</v>
      </c>
      <c r="F8" s="6"/>
      <c r="G8" s="6"/>
      <c r="H8" s="6"/>
      <c r="I8" s="21"/>
      <c r="J8" s="3" t="s">
        <v>338</v>
      </c>
      <c r="K8" s="4" t="s">
        <v>339</v>
      </c>
      <c r="L8" s="5"/>
      <c r="M8" s="3"/>
    </row>
    <row r="9" ht="36" customHeight="1" spans="1:13">
      <c r="A9" s="21"/>
      <c r="B9" s="15"/>
      <c r="C9" s="16"/>
      <c r="D9" s="3" t="s">
        <v>340</v>
      </c>
      <c r="E9" s="3" t="s">
        <v>177</v>
      </c>
      <c r="F9" s="6"/>
      <c r="G9" s="6"/>
      <c r="H9" s="6"/>
      <c r="I9" s="21"/>
      <c r="J9" s="3" t="s">
        <v>341</v>
      </c>
      <c r="K9" s="4" t="s">
        <v>342</v>
      </c>
      <c r="L9" s="5"/>
      <c r="M9" s="3"/>
    </row>
    <row r="10" ht="36" customHeight="1" spans="1:13">
      <c r="A10" s="22"/>
      <c r="B10" s="12"/>
      <c r="C10" s="13"/>
      <c r="D10" s="3" t="s">
        <v>343</v>
      </c>
      <c r="E10" s="3" t="s">
        <v>185</v>
      </c>
      <c r="F10" s="6"/>
      <c r="G10" s="6"/>
      <c r="H10" s="6"/>
      <c r="I10" s="22"/>
      <c r="J10" s="3" t="s">
        <v>344</v>
      </c>
      <c r="K10" s="4" t="s">
        <v>345</v>
      </c>
      <c r="L10" s="5"/>
      <c r="M10" s="3"/>
    </row>
    <row r="11" ht="36" customHeight="1" spans="1:13">
      <c r="A11" s="3">
        <v>5</v>
      </c>
      <c r="B11" s="4" t="s">
        <v>346</v>
      </c>
      <c r="C11" s="5"/>
      <c r="D11" s="3" t="s">
        <v>347</v>
      </c>
      <c r="E11" s="3" t="s">
        <v>348</v>
      </c>
      <c r="F11" s="6"/>
      <c r="G11" s="6"/>
      <c r="H11" s="6"/>
      <c r="I11" s="3" t="s">
        <v>246</v>
      </c>
      <c r="J11" s="3" t="s">
        <v>347</v>
      </c>
      <c r="K11" s="4" t="s">
        <v>167</v>
      </c>
      <c r="L11" s="5"/>
      <c r="M11" s="3"/>
    </row>
    <row r="12" ht="36" customHeight="1" spans="1:13">
      <c r="A12" s="3">
        <v>6</v>
      </c>
      <c r="B12" s="4" t="s">
        <v>349</v>
      </c>
      <c r="C12" s="5"/>
      <c r="D12" s="3"/>
      <c r="E12" s="3" t="s">
        <v>350</v>
      </c>
      <c r="F12" s="6"/>
      <c r="G12" s="6"/>
      <c r="H12" s="6"/>
      <c r="I12" s="3" t="s">
        <v>351</v>
      </c>
      <c r="J12" s="3" t="s">
        <v>352</v>
      </c>
      <c r="K12" s="4" t="s">
        <v>285</v>
      </c>
      <c r="L12" s="5"/>
      <c r="M12" s="3"/>
    </row>
    <row r="13" ht="36" customHeight="1" spans="1:13">
      <c r="A13" s="3">
        <v>7</v>
      </c>
      <c r="B13" s="4" t="s">
        <v>242</v>
      </c>
      <c r="C13" s="5"/>
      <c r="D13" s="3" t="s">
        <v>153</v>
      </c>
      <c r="E13" s="3" t="s">
        <v>353</v>
      </c>
      <c r="F13" s="6"/>
      <c r="G13" s="6"/>
      <c r="H13" s="6"/>
      <c r="I13" s="3" t="s">
        <v>354</v>
      </c>
      <c r="J13" s="3" t="s">
        <v>355</v>
      </c>
      <c r="K13" s="4" t="s">
        <v>356</v>
      </c>
      <c r="L13" s="5"/>
      <c r="M13" s="3"/>
    </row>
    <row r="14" ht="36" customHeight="1" spans="1:13">
      <c r="A14" s="20">
        <v>8</v>
      </c>
      <c r="B14" s="9" t="s">
        <v>357</v>
      </c>
      <c r="C14" s="10"/>
      <c r="D14" s="3" t="s">
        <v>358</v>
      </c>
      <c r="E14" s="3" t="s">
        <v>178</v>
      </c>
      <c r="F14" s="6"/>
      <c r="G14" s="6"/>
      <c r="H14" s="6"/>
      <c r="I14" s="20" t="s">
        <v>359</v>
      </c>
      <c r="J14" s="3" t="s">
        <v>360</v>
      </c>
      <c r="K14" s="4" t="s">
        <v>361</v>
      </c>
      <c r="L14" s="5"/>
      <c r="M14" s="3"/>
    </row>
    <row r="15" ht="36" customHeight="1" spans="1:13">
      <c r="A15" s="22"/>
      <c r="B15" s="12"/>
      <c r="C15" s="13"/>
      <c r="D15" s="3" t="s">
        <v>362</v>
      </c>
      <c r="E15" s="3" t="s">
        <v>199</v>
      </c>
      <c r="F15" s="6"/>
      <c r="G15" s="6"/>
      <c r="H15" s="6"/>
      <c r="I15" s="21"/>
      <c r="J15" s="3" t="s">
        <v>363</v>
      </c>
      <c r="K15" s="4" t="s">
        <v>364</v>
      </c>
      <c r="L15" s="5"/>
      <c r="M15" s="3"/>
    </row>
    <row r="16" ht="36" customHeight="1" spans="1:13">
      <c r="A16" s="20">
        <v>9</v>
      </c>
      <c r="B16" s="9" t="s">
        <v>365</v>
      </c>
      <c r="C16" s="10"/>
      <c r="D16" s="3" t="s">
        <v>366</v>
      </c>
      <c r="E16" s="3" t="s">
        <v>367</v>
      </c>
      <c r="F16" s="6"/>
      <c r="G16" s="6"/>
      <c r="H16" s="6"/>
      <c r="I16" s="22"/>
      <c r="J16" s="3" t="s">
        <v>368</v>
      </c>
      <c r="K16" s="4" t="s">
        <v>369</v>
      </c>
      <c r="L16" s="5"/>
      <c r="M16" s="3"/>
    </row>
    <row r="17" ht="36" customHeight="1" spans="1:13">
      <c r="A17" s="22"/>
      <c r="B17" s="15"/>
      <c r="C17" s="16"/>
      <c r="D17" s="3" t="s">
        <v>370</v>
      </c>
      <c r="E17" s="3" t="s">
        <v>367</v>
      </c>
      <c r="F17" s="6"/>
      <c r="G17" s="6"/>
      <c r="H17" s="6"/>
      <c r="I17" s="20" t="s">
        <v>371</v>
      </c>
      <c r="J17" s="3" t="s">
        <v>370</v>
      </c>
      <c r="K17" s="4" t="s">
        <v>231</v>
      </c>
      <c r="L17" s="5"/>
      <c r="M17" s="3"/>
    </row>
    <row r="18" ht="36" customHeight="1" spans="1:13">
      <c r="A18" s="20">
        <v>10</v>
      </c>
      <c r="B18" s="15"/>
      <c r="C18" s="16"/>
      <c r="D18" s="3" t="s">
        <v>372</v>
      </c>
      <c r="E18" s="3" t="s">
        <v>373</v>
      </c>
      <c r="F18" s="6"/>
      <c r="G18" s="6"/>
      <c r="H18" s="6"/>
      <c r="I18" s="21"/>
      <c r="J18" s="3" t="s">
        <v>372</v>
      </c>
      <c r="K18" s="4" t="s">
        <v>353</v>
      </c>
      <c r="L18" s="5"/>
      <c r="M18" s="3"/>
    </row>
    <row r="19" ht="36" customHeight="1" spans="1:13">
      <c r="A19" s="21"/>
      <c r="B19" s="15"/>
      <c r="C19" s="16"/>
      <c r="D19" s="3" t="s">
        <v>374</v>
      </c>
      <c r="E19" s="3" t="s">
        <v>375</v>
      </c>
      <c r="F19" s="6"/>
      <c r="G19" s="6"/>
      <c r="H19" s="6"/>
      <c r="I19" s="21"/>
      <c r="J19" s="3" t="s">
        <v>374</v>
      </c>
      <c r="K19" s="4" t="s">
        <v>376</v>
      </c>
      <c r="L19" s="5"/>
      <c r="M19" s="3"/>
    </row>
    <row r="20" ht="36" customHeight="1" spans="1:13">
      <c r="A20" s="22"/>
      <c r="B20" s="12"/>
      <c r="C20" s="13"/>
      <c r="D20" s="3" t="s">
        <v>377</v>
      </c>
      <c r="E20" s="3" t="s">
        <v>375</v>
      </c>
      <c r="F20" s="6"/>
      <c r="G20" s="6"/>
      <c r="H20" s="6"/>
      <c r="I20" s="22"/>
      <c r="J20" s="3" t="s">
        <v>377</v>
      </c>
      <c r="K20" s="4" t="s">
        <v>376</v>
      </c>
      <c r="L20" s="5"/>
      <c r="M20" s="3"/>
    </row>
    <row r="21" ht="36" customHeight="1" spans="1:13">
      <c r="A21" s="3">
        <v>11</v>
      </c>
      <c r="B21" s="4" t="s">
        <v>378</v>
      </c>
      <c r="C21" s="5"/>
      <c r="D21" s="3">
        <v>0.75</v>
      </c>
      <c r="E21" s="3" t="s">
        <v>379</v>
      </c>
      <c r="F21" s="6"/>
      <c r="G21" s="6"/>
      <c r="H21" s="6"/>
      <c r="I21" s="20" t="s">
        <v>380</v>
      </c>
      <c r="J21" s="3" t="s">
        <v>381</v>
      </c>
      <c r="K21" s="4" t="s">
        <v>382</v>
      </c>
      <c r="L21" s="5"/>
      <c r="M21" s="3"/>
    </row>
    <row r="22" ht="36" customHeight="1" spans="1:13">
      <c r="A22" s="3">
        <v>12</v>
      </c>
      <c r="B22" s="4" t="s">
        <v>383</v>
      </c>
      <c r="C22" s="5"/>
      <c r="D22" s="3" t="s">
        <v>384</v>
      </c>
      <c r="E22" s="3" t="s">
        <v>195</v>
      </c>
      <c r="F22" s="6"/>
      <c r="G22" s="6"/>
      <c r="H22" s="6"/>
      <c r="I22" s="21"/>
      <c r="J22" s="3" t="s">
        <v>385</v>
      </c>
      <c r="K22" s="4" t="s">
        <v>386</v>
      </c>
      <c r="L22" s="5"/>
      <c r="M22" s="3"/>
    </row>
    <row r="23" ht="36" customHeight="1" spans="1:13">
      <c r="A23" s="3">
        <v>13</v>
      </c>
      <c r="B23" s="4" t="s">
        <v>387</v>
      </c>
      <c r="C23" s="5"/>
      <c r="D23" s="3" t="s">
        <v>388</v>
      </c>
      <c r="E23" s="3" t="s">
        <v>389</v>
      </c>
      <c r="F23" s="6"/>
      <c r="G23" s="6"/>
      <c r="H23" s="6"/>
      <c r="I23" s="22"/>
      <c r="J23" s="3" t="s">
        <v>390</v>
      </c>
      <c r="K23" s="4" t="s">
        <v>386</v>
      </c>
      <c r="L23" s="5"/>
      <c r="M23" s="3"/>
    </row>
    <row r="24" ht="36" customHeight="1" spans="1:13">
      <c r="A24" s="3">
        <v>14</v>
      </c>
      <c r="B24" s="4" t="s">
        <v>391</v>
      </c>
      <c r="C24" s="5"/>
      <c r="D24" s="3" t="s">
        <v>392</v>
      </c>
      <c r="E24" s="3" t="s">
        <v>177</v>
      </c>
      <c r="F24" s="6"/>
      <c r="G24" s="6"/>
      <c r="H24" s="6"/>
      <c r="I24" s="3" t="s">
        <v>393</v>
      </c>
      <c r="J24" s="3" t="s">
        <v>394</v>
      </c>
      <c r="K24" s="4" t="s">
        <v>395</v>
      </c>
      <c r="L24" s="5"/>
      <c r="M24" s="3"/>
    </row>
    <row r="25" ht="36" customHeight="1" spans="1:13">
      <c r="A25" s="3">
        <v>15</v>
      </c>
      <c r="B25" s="4" t="s">
        <v>396</v>
      </c>
      <c r="C25" s="5"/>
      <c r="D25" s="3"/>
      <c r="E25" s="3" t="s">
        <v>397</v>
      </c>
      <c r="F25" s="6"/>
      <c r="G25" s="6"/>
      <c r="H25" s="6"/>
      <c r="I25" s="3" t="s">
        <v>398</v>
      </c>
      <c r="J25" s="3"/>
      <c r="K25" s="4" t="s">
        <v>177</v>
      </c>
      <c r="L25" s="5"/>
      <c r="M25" s="3"/>
    </row>
    <row r="26" ht="36" customHeight="1" spans="1:13">
      <c r="A26" s="3">
        <v>16</v>
      </c>
      <c r="B26" s="4" t="s">
        <v>399</v>
      </c>
      <c r="C26" s="5"/>
      <c r="D26" s="3"/>
      <c r="E26" s="3" t="s">
        <v>167</v>
      </c>
      <c r="F26" s="6"/>
      <c r="G26" s="6"/>
      <c r="H26" s="6"/>
      <c r="I26" s="3" t="s">
        <v>400</v>
      </c>
      <c r="J26" s="3"/>
      <c r="K26" s="4" t="s">
        <v>192</v>
      </c>
      <c r="L26" s="5"/>
      <c r="M26" s="3"/>
    </row>
    <row r="27" ht="35" customHeight="1" spans="1:13">
      <c r="A27" s="18" t="s">
        <v>401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3"/>
    </row>
    <row r="28" ht="35" customHeight="1" spans="1:13">
      <c r="A28" s="7">
        <v>1</v>
      </c>
      <c r="B28" s="4" t="s">
        <v>402</v>
      </c>
      <c r="C28" s="5"/>
      <c r="D28" s="7"/>
      <c r="E28" s="7" t="s">
        <v>270</v>
      </c>
      <c r="F28" s="6"/>
      <c r="G28" s="6"/>
      <c r="H28" s="6"/>
      <c r="I28" s="7" t="s">
        <v>403</v>
      </c>
      <c r="J28" s="8"/>
      <c r="K28" s="4" t="s">
        <v>270</v>
      </c>
      <c r="L28" s="5"/>
      <c r="M28" s="7"/>
    </row>
    <row r="29" ht="35" customHeight="1" spans="1:13">
      <c r="A29" s="7">
        <v>2</v>
      </c>
      <c r="B29" s="4" t="s">
        <v>404</v>
      </c>
      <c r="C29" s="5"/>
      <c r="D29" s="7"/>
      <c r="E29" s="7" t="s">
        <v>270</v>
      </c>
      <c r="F29" s="6"/>
      <c r="G29" s="6"/>
      <c r="H29" s="6"/>
      <c r="I29" s="7" t="s">
        <v>405</v>
      </c>
      <c r="J29" s="11"/>
      <c r="K29" s="4" t="s">
        <v>270</v>
      </c>
      <c r="L29" s="5"/>
      <c r="M29" s="7"/>
    </row>
    <row r="30" ht="35" customHeight="1" spans="1:13">
      <c r="A30" s="7">
        <v>3</v>
      </c>
      <c r="B30" s="4" t="s">
        <v>406</v>
      </c>
      <c r="C30" s="5"/>
      <c r="D30" s="7"/>
      <c r="E30" s="7" t="s">
        <v>270</v>
      </c>
      <c r="F30" s="6"/>
      <c r="G30" s="6"/>
      <c r="H30" s="6"/>
      <c r="I30" s="7" t="s">
        <v>407</v>
      </c>
      <c r="J30" s="8"/>
      <c r="K30" s="4" t="s">
        <v>270</v>
      </c>
      <c r="L30" s="5"/>
      <c r="M30" s="7"/>
    </row>
    <row r="31" ht="35" customHeight="1" spans="1:13">
      <c r="A31" s="7">
        <v>4</v>
      </c>
      <c r="B31" s="4" t="s">
        <v>408</v>
      </c>
      <c r="C31" s="5"/>
      <c r="D31" s="7"/>
      <c r="E31" s="7" t="s">
        <v>270</v>
      </c>
      <c r="F31" s="6"/>
      <c r="G31" s="6"/>
      <c r="H31" s="6"/>
      <c r="I31" s="7" t="s">
        <v>409</v>
      </c>
      <c r="J31" s="11"/>
      <c r="K31" s="4" t="s">
        <v>270</v>
      </c>
      <c r="L31" s="5"/>
      <c r="M31" s="7"/>
    </row>
    <row r="32" ht="35" customHeight="1" spans="1:13">
      <c r="A32" s="7">
        <v>5</v>
      </c>
      <c r="B32" s="4" t="s">
        <v>410</v>
      </c>
      <c r="C32" s="5"/>
      <c r="D32" s="7"/>
      <c r="E32" s="7" t="s">
        <v>270</v>
      </c>
      <c r="F32" s="6"/>
      <c r="G32" s="6"/>
      <c r="H32" s="6"/>
      <c r="I32" s="7" t="s">
        <v>411</v>
      </c>
      <c r="J32" s="7"/>
      <c r="K32" s="4" t="s">
        <v>270</v>
      </c>
      <c r="L32" s="5"/>
      <c r="M32" s="7"/>
    </row>
    <row r="33" ht="35" customHeight="1" spans="1:13">
      <c r="A33" s="7">
        <v>6</v>
      </c>
      <c r="B33" s="4" t="s">
        <v>412</v>
      </c>
      <c r="C33" s="5"/>
      <c r="D33" s="7"/>
      <c r="E33" s="7" t="s">
        <v>270</v>
      </c>
      <c r="F33" s="6"/>
      <c r="G33" s="6"/>
      <c r="H33" s="6"/>
      <c r="I33" s="7"/>
      <c r="J33" s="7"/>
      <c r="K33" s="4"/>
      <c r="L33" s="5"/>
      <c r="M33" s="7"/>
    </row>
    <row r="34" ht="35" customHeight="1" spans="1:13">
      <c r="A34" s="7">
        <v>7</v>
      </c>
      <c r="B34" s="4" t="s">
        <v>413</v>
      </c>
      <c r="C34" s="5"/>
      <c r="D34" s="7"/>
      <c r="E34" s="7" t="s">
        <v>270</v>
      </c>
      <c r="F34" s="6"/>
      <c r="G34" s="6"/>
      <c r="H34" s="6"/>
      <c r="I34" s="7"/>
      <c r="J34" s="7"/>
      <c r="K34" s="4"/>
      <c r="L34" s="5"/>
      <c r="M34" s="7"/>
    </row>
    <row r="35" ht="35" customHeight="1" spans="1:13">
      <c r="A35" s="7">
        <v>8</v>
      </c>
      <c r="B35" s="4" t="s">
        <v>414</v>
      </c>
      <c r="C35" s="5"/>
      <c r="D35" s="7"/>
      <c r="E35" s="7" t="s">
        <v>270</v>
      </c>
      <c r="F35" s="6"/>
      <c r="G35" s="6"/>
      <c r="H35" s="6"/>
      <c r="I35" s="7"/>
      <c r="J35" s="7"/>
      <c r="K35" s="4"/>
      <c r="L35" s="5"/>
      <c r="M35" s="7"/>
    </row>
    <row r="36" ht="35" customHeight="1" spans="1:13">
      <c r="A36" s="7">
        <v>9</v>
      </c>
      <c r="B36" s="4" t="s">
        <v>415</v>
      </c>
      <c r="C36" s="5"/>
      <c r="D36" s="8"/>
      <c r="E36" s="7" t="s">
        <v>270</v>
      </c>
      <c r="F36" s="6"/>
      <c r="G36" s="6"/>
      <c r="H36" s="6"/>
      <c r="I36" s="7"/>
      <c r="J36" s="7"/>
      <c r="K36" s="4"/>
      <c r="L36" s="5"/>
      <c r="M36" s="7"/>
    </row>
    <row r="37" ht="35" customHeight="1" spans="1:13">
      <c r="A37" s="7">
        <v>10</v>
      </c>
      <c r="B37" s="4" t="s">
        <v>416</v>
      </c>
      <c r="C37" s="5"/>
      <c r="D37" s="11"/>
      <c r="E37" s="7" t="s">
        <v>270</v>
      </c>
      <c r="F37" s="6"/>
      <c r="G37" s="6"/>
      <c r="H37" s="6"/>
      <c r="J37" s="7"/>
      <c r="K37" s="4"/>
      <c r="L37" s="5"/>
      <c r="M37" s="7"/>
    </row>
  </sheetData>
  <mergeCells count="109">
    <mergeCell ref="A1:M1"/>
    <mergeCell ref="B2:C2"/>
    <mergeCell ref="F2:H2"/>
    <mergeCell ref="K2:L2"/>
    <mergeCell ref="B3:C3"/>
    <mergeCell ref="F3:H3"/>
    <mergeCell ref="K3:L3"/>
    <mergeCell ref="B4:C4"/>
    <mergeCell ref="F4:H4"/>
    <mergeCell ref="K4:L4"/>
    <mergeCell ref="B5:C5"/>
    <mergeCell ref="F5:H5"/>
    <mergeCell ref="K5:L5"/>
    <mergeCell ref="F6:H6"/>
    <mergeCell ref="K6:L6"/>
    <mergeCell ref="F7:H7"/>
    <mergeCell ref="K7:L7"/>
    <mergeCell ref="F8:H8"/>
    <mergeCell ref="K8:L8"/>
    <mergeCell ref="F9:H9"/>
    <mergeCell ref="K9:L9"/>
    <mergeCell ref="F10:H10"/>
    <mergeCell ref="K10:L10"/>
    <mergeCell ref="B11:C11"/>
    <mergeCell ref="F11:H11"/>
    <mergeCell ref="K11:L11"/>
    <mergeCell ref="B12:C12"/>
    <mergeCell ref="F12:H12"/>
    <mergeCell ref="K12:L12"/>
    <mergeCell ref="B13:C13"/>
    <mergeCell ref="F13:H13"/>
    <mergeCell ref="K13:L13"/>
    <mergeCell ref="F14:H14"/>
    <mergeCell ref="K14:L14"/>
    <mergeCell ref="F15:H15"/>
    <mergeCell ref="K15:L15"/>
    <mergeCell ref="F16:H16"/>
    <mergeCell ref="K16:L16"/>
    <mergeCell ref="F17:H17"/>
    <mergeCell ref="K17:L17"/>
    <mergeCell ref="F18:H18"/>
    <mergeCell ref="K18:L18"/>
    <mergeCell ref="F19:H19"/>
    <mergeCell ref="K19:L19"/>
    <mergeCell ref="F20:H20"/>
    <mergeCell ref="K20:L20"/>
    <mergeCell ref="B21:C21"/>
    <mergeCell ref="F21:H21"/>
    <mergeCell ref="K21:L21"/>
    <mergeCell ref="B22:C22"/>
    <mergeCell ref="F22:H22"/>
    <mergeCell ref="K22:L22"/>
    <mergeCell ref="B23:C23"/>
    <mergeCell ref="F23:H23"/>
    <mergeCell ref="K23:L23"/>
    <mergeCell ref="B24:C24"/>
    <mergeCell ref="F24:H24"/>
    <mergeCell ref="K24:L24"/>
    <mergeCell ref="B25:C25"/>
    <mergeCell ref="F25:H25"/>
    <mergeCell ref="K25:L25"/>
    <mergeCell ref="B26:C26"/>
    <mergeCell ref="F26:H26"/>
    <mergeCell ref="K26:L26"/>
    <mergeCell ref="A27:M27"/>
    <mergeCell ref="B28:C28"/>
    <mergeCell ref="F28:H28"/>
    <mergeCell ref="K28:L28"/>
    <mergeCell ref="B29:C29"/>
    <mergeCell ref="F29:H29"/>
    <mergeCell ref="K29:L29"/>
    <mergeCell ref="B30:C30"/>
    <mergeCell ref="F30:H30"/>
    <mergeCell ref="K30:L30"/>
    <mergeCell ref="B31:C31"/>
    <mergeCell ref="F31:H31"/>
    <mergeCell ref="K31:L31"/>
    <mergeCell ref="B32:C32"/>
    <mergeCell ref="F32:H32"/>
    <mergeCell ref="K32:L32"/>
    <mergeCell ref="B33:C33"/>
    <mergeCell ref="F33:H33"/>
    <mergeCell ref="K33:L33"/>
    <mergeCell ref="B34:C34"/>
    <mergeCell ref="F34:H34"/>
    <mergeCell ref="K34:L34"/>
    <mergeCell ref="B35:C35"/>
    <mergeCell ref="F35:H35"/>
    <mergeCell ref="K35:L35"/>
    <mergeCell ref="B36:C36"/>
    <mergeCell ref="F36:H36"/>
    <mergeCell ref="K36:L36"/>
    <mergeCell ref="B37:C37"/>
    <mergeCell ref="F37:H37"/>
    <mergeCell ref="K37:L37"/>
    <mergeCell ref="A6:A10"/>
    <mergeCell ref="A14:A15"/>
    <mergeCell ref="A16:A17"/>
    <mergeCell ref="A18:A20"/>
    <mergeCell ref="D36:D37"/>
    <mergeCell ref="I6:I10"/>
    <mergeCell ref="I14:I16"/>
    <mergeCell ref="I17:I20"/>
    <mergeCell ref="I21:I23"/>
    <mergeCell ref="J28:J29"/>
    <mergeCell ref="J30:J31"/>
    <mergeCell ref="B6:C10"/>
    <mergeCell ref="B14:C15"/>
    <mergeCell ref="B16:C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I21" sqref="I21"/>
    </sheetView>
  </sheetViews>
  <sheetFormatPr defaultColWidth="9" defaultRowHeight="14.25"/>
  <sheetData>
    <row r="1" ht="35" customHeight="1" spans="1:13">
      <c r="A1" s="1" t="s">
        <v>417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7"/>
    </row>
    <row r="2" ht="60" customHeight="1" spans="1:13">
      <c r="A2" s="3" t="s">
        <v>3</v>
      </c>
      <c r="B2" s="4" t="s">
        <v>147</v>
      </c>
      <c r="C2" s="5"/>
      <c r="D2" s="3" t="s">
        <v>148</v>
      </c>
      <c r="E2" s="3" t="s">
        <v>149</v>
      </c>
      <c r="F2" s="6"/>
      <c r="G2" s="6"/>
      <c r="H2" s="6"/>
      <c r="I2" s="3" t="s">
        <v>147</v>
      </c>
      <c r="J2" s="3" t="s">
        <v>148</v>
      </c>
      <c r="K2" s="4" t="s">
        <v>149</v>
      </c>
      <c r="L2" s="5"/>
      <c r="M2" s="3"/>
    </row>
    <row r="3" ht="35" customHeight="1" spans="1:13">
      <c r="A3" s="7">
        <v>1</v>
      </c>
      <c r="B3" s="4" t="s">
        <v>418</v>
      </c>
      <c r="C3" s="5"/>
      <c r="D3" s="7" t="s">
        <v>419</v>
      </c>
      <c r="E3" s="7" t="s">
        <v>420</v>
      </c>
      <c r="F3" s="6"/>
      <c r="G3" s="6"/>
      <c r="H3" s="6"/>
      <c r="I3" s="7" t="s">
        <v>421</v>
      </c>
      <c r="J3" s="7" t="s">
        <v>422</v>
      </c>
      <c r="K3" s="4" t="s">
        <v>423</v>
      </c>
      <c r="L3" s="5"/>
      <c r="M3" s="7"/>
    </row>
    <row r="4" ht="35" customHeight="1" spans="1:13">
      <c r="A4" s="7">
        <v>2</v>
      </c>
      <c r="B4" s="4" t="s">
        <v>424</v>
      </c>
      <c r="C4" s="5"/>
      <c r="D4" s="7" t="s">
        <v>425</v>
      </c>
      <c r="E4" s="7" t="s">
        <v>167</v>
      </c>
      <c r="F4" s="6"/>
      <c r="G4" s="6"/>
      <c r="H4" s="6"/>
      <c r="I4" s="7" t="s">
        <v>426</v>
      </c>
      <c r="J4" s="7" t="s">
        <v>427</v>
      </c>
      <c r="K4" s="4" t="s">
        <v>167</v>
      </c>
      <c r="L4" s="5"/>
      <c r="M4" s="7"/>
    </row>
    <row r="5" ht="35" customHeight="1" spans="1:13">
      <c r="A5" s="8">
        <v>3</v>
      </c>
      <c r="B5" s="9" t="s">
        <v>428</v>
      </c>
      <c r="C5" s="10"/>
      <c r="D5" s="7" t="s">
        <v>429</v>
      </c>
      <c r="E5" s="7" t="s">
        <v>187</v>
      </c>
      <c r="F5" s="6"/>
      <c r="G5" s="6"/>
      <c r="H5" s="6"/>
      <c r="I5" s="7" t="s">
        <v>191</v>
      </c>
      <c r="J5" s="7" t="s">
        <v>430</v>
      </c>
      <c r="K5" s="4" t="s">
        <v>167</v>
      </c>
      <c r="L5" s="5"/>
      <c r="M5" s="7"/>
    </row>
    <row r="6" ht="35" customHeight="1" spans="1:13">
      <c r="A6" s="11"/>
      <c r="B6" s="12"/>
      <c r="C6" s="13"/>
      <c r="D6" s="7" t="s">
        <v>431</v>
      </c>
      <c r="E6" s="7" t="s">
        <v>144</v>
      </c>
      <c r="F6" s="6"/>
      <c r="G6" s="6"/>
      <c r="H6" s="6"/>
      <c r="I6" s="7" t="s">
        <v>338</v>
      </c>
      <c r="J6" s="7" t="s">
        <v>432</v>
      </c>
      <c r="K6" s="4" t="s">
        <v>167</v>
      </c>
      <c r="L6" s="5"/>
      <c r="M6" s="7"/>
    </row>
    <row r="7" ht="55" customHeight="1" spans="1:13">
      <c r="A7" s="8">
        <v>4</v>
      </c>
      <c r="B7" s="9" t="s">
        <v>433</v>
      </c>
      <c r="C7" s="10"/>
      <c r="D7" s="7" t="s">
        <v>434</v>
      </c>
      <c r="E7" s="7" t="s">
        <v>167</v>
      </c>
      <c r="F7" s="6"/>
      <c r="G7" s="6"/>
      <c r="H7" s="6"/>
      <c r="I7" s="8" t="s">
        <v>246</v>
      </c>
      <c r="J7" s="7" t="s">
        <v>435</v>
      </c>
      <c r="K7" s="4" t="s">
        <v>167</v>
      </c>
      <c r="L7" s="5"/>
      <c r="M7" s="7"/>
    </row>
    <row r="8" ht="52" customHeight="1" spans="1:13">
      <c r="A8" s="14"/>
      <c r="B8" s="15"/>
      <c r="C8" s="16"/>
      <c r="D8" s="7" t="s">
        <v>436</v>
      </c>
      <c r="E8" s="7" t="s">
        <v>167</v>
      </c>
      <c r="F8" s="6"/>
      <c r="G8" s="6"/>
      <c r="H8" s="6"/>
      <c r="I8" s="11"/>
      <c r="J8" s="7" t="s">
        <v>437</v>
      </c>
      <c r="K8" s="4" t="s">
        <v>144</v>
      </c>
      <c r="L8" s="5"/>
      <c r="M8" s="7"/>
    </row>
    <row r="9" ht="63" customHeight="1" spans="1:13">
      <c r="A9" s="11"/>
      <c r="B9" s="12"/>
      <c r="C9" s="13"/>
      <c r="D9" s="7" t="s">
        <v>438</v>
      </c>
      <c r="E9" s="7" t="s">
        <v>167</v>
      </c>
      <c r="F9" s="6"/>
      <c r="G9" s="6"/>
      <c r="H9" s="6"/>
      <c r="I9" s="7" t="s">
        <v>439</v>
      </c>
      <c r="J9" s="7" t="s">
        <v>440</v>
      </c>
      <c r="K9" s="4" t="s">
        <v>177</v>
      </c>
      <c r="L9" s="5"/>
      <c r="M9" s="7"/>
    </row>
    <row r="10" ht="71" customHeight="1" spans="1:13">
      <c r="A10" s="8">
        <v>5</v>
      </c>
      <c r="B10" s="9" t="s">
        <v>441</v>
      </c>
      <c r="C10" s="10"/>
      <c r="D10" s="7" t="s">
        <v>442</v>
      </c>
      <c r="E10" s="7" t="s">
        <v>443</v>
      </c>
      <c r="F10" s="6"/>
      <c r="G10" s="6"/>
      <c r="H10" s="6"/>
      <c r="I10" s="7" t="s">
        <v>444</v>
      </c>
      <c r="J10" s="7" t="s">
        <v>445</v>
      </c>
      <c r="K10" s="4" t="s">
        <v>167</v>
      </c>
      <c r="L10" s="5"/>
      <c r="M10" s="7"/>
    </row>
    <row r="11" ht="35" customHeight="1" spans="1:13">
      <c r="A11" s="14"/>
      <c r="B11" s="15"/>
      <c r="C11" s="16"/>
      <c r="D11" s="7" t="s">
        <v>432</v>
      </c>
      <c r="E11" s="7" t="s">
        <v>161</v>
      </c>
      <c r="F11" s="6"/>
      <c r="G11" s="6"/>
      <c r="H11" s="6"/>
      <c r="I11" s="7" t="s">
        <v>242</v>
      </c>
      <c r="J11" s="7" t="s">
        <v>446</v>
      </c>
      <c r="K11" s="4">
        <v>180</v>
      </c>
      <c r="L11" s="5"/>
      <c r="M11" s="7"/>
    </row>
    <row r="12" ht="35" customHeight="1" spans="1:13">
      <c r="A12" s="14"/>
      <c r="B12" s="15"/>
      <c r="C12" s="16"/>
      <c r="D12" s="7" t="s">
        <v>447</v>
      </c>
      <c r="E12" s="7" t="s">
        <v>159</v>
      </c>
      <c r="F12" s="6"/>
      <c r="G12" s="6"/>
      <c r="H12" s="6"/>
      <c r="I12" s="7"/>
      <c r="J12" s="7"/>
      <c r="K12" s="4"/>
      <c r="L12" s="5"/>
      <c r="M12" s="7"/>
    </row>
    <row r="13" ht="35" customHeight="1" spans="1:13">
      <c r="A13" s="14"/>
      <c r="B13" s="15"/>
      <c r="C13" s="16"/>
      <c r="D13" s="7" t="s">
        <v>448</v>
      </c>
      <c r="E13" s="7" t="s">
        <v>161</v>
      </c>
      <c r="F13" s="6"/>
      <c r="G13" s="6"/>
      <c r="H13" s="6"/>
      <c r="I13" s="7"/>
      <c r="J13" s="7"/>
      <c r="K13" s="4"/>
      <c r="L13" s="5"/>
      <c r="M13" s="7"/>
    </row>
    <row r="14" ht="35" customHeight="1" spans="1:13">
      <c r="A14" s="14"/>
      <c r="B14" s="15"/>
      <c r="C14" s="16"/>
      <c r="D14" s="7" t="s">
        <v>449</v>
      </c>
      <c r="E14" s="7" t="s">
        <v>152</v>
      </c>
      <c r="F14" s="6"/>
      <c r="G14" s="6"/>
      <c r="H14" s="6"/>
      <c r="I14" s="7"/>
      <c r="J14" s="7"/>
      <c r="K14" s="4"/>
      <c r="L14" s="5"/>
      <c r="M14" s="7"/>
    </row>
    <row r="15" ht="35" customHeight="1" spans="1:13">
      <c r="A15" s="11"/>
      <c r="B15" s="12"/>
      <c r="C15" s="13"/>
      <c r="D15" s="7" t="s">
        <v>431</v>
      </c>
      <c r="E15" s="7" t="s">
        <v>450</v>
      </c>
      <c r="F15" s="6"/>
      <c r="G15" s="6"/>
      <c r="H15" s="6"/>
      <c r="I15" s="7"/>
      <c r="J15" s="7"/>
      <c r="K15" s="4"/>
      <c r="L15" s="5"/>
      <c r="M15" s="7"/>
    </row>
  </sheetData>
  <mergeCells count="39">
    <mergeCell ref="A1:M1"/>
    <mergeCell ref="B2:C2"/>
    <mergeCell ref="F2:H2"/>
    <mergeCell ref="K2:L2"/>
    <mergeCell ref="B3:C3"/>
    <mergeCell ref="F3:H3"/>
    <mergeCell ref="K3:L3"/>
    <mergeCell ref="B4:C4"/>
    <mergeCell ref="F4:H4"/>
    <mergeCell ref="K4:L4"/>
    <mergeCell ref="F5:H5"/>
    <mergeCell ref="K5:L5"/>
    <mergeCell ref="F6:H6"/>
    <mergeCell ref="K6:L6"/>
    <mergeCell ref="F7:H7"/>
    <mergeCell ref="K7:L7"/>
    <mergeCell ref="F8:H8"/>
    <mergeCell ref="K8:L8"/>
    <mergeCell ref="F9:H9"/>
    <mergeCell ref="K9:L9"/>
    <mergeCell ref="F10:H10"/>
    <mergeCell ref="K10:L10"/>
    <mergeCell ref="F11:H11"/>
    <mergeCell ref="K11:L11"/>
    <mergeCell ref="F12:H12"/>
    <mergeCell ref="K12:L12"/>
    <mergeCell ref="F13:H13"/>
    <mergeCell ref="K13:L13"/>
    <mergeCell ref="F14:H14"/>
    <mergeCell ref="K14:L14"/>
    <mergeCell ref="F15:H15"/>
    <mergeCell ref="K15:L15"/>
    <mergeCell ref="A5:A6"/>
    <mergeCell ref="A7:A9"/>
    <mergeCell ref="A10:A15"/>
    <mergeCell ref="I7:I8"/>
    <mergeCell ref="B5:C6"/>
    <mergeCell ref="B7:C9"/>
    <mergeCell ref="B10:C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装饰装修材料</vt:lpstr>
      <vt:lpstr>钢构彩钢材料清单</vt:lpstr>
      <vt:lpstr>水电给排水暖通材料</vt:lpstr>
      <vt:lpstr>电气材料</vt:lpstr>
      <vt:lpstr>排风系统材料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一切美好</dc:creator>
  <cp:lastModifiedBy>远方</cp:lastModifiedBy>
  <dcterms:created xsi:type="dcterms:W3CDTF">2025-07-07T20:15:00Z</dcterms:created>
  <dcterms:modified xsi:type="dcterms:W3CDTF">2025-09-05T02:46:02Z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2025-07-07T12:16:28Z</vt:filetime>
  </property>
  <property fmtid="{D5CDD505-2E9C-101B-9397-08002B2CF9AE}" pid="4" name="ICV">
    <vt:lpwstr>672025D9350A4302A932CCA8EC6F43B6_13</vt:lpwstr>
  </property>
  <property fmtid="{D5CDD505-2E9C-101B-9397-08002B2CF9AE}" pid="5" name="KSOProductBuildVer">
    <vt:lpwstr>2052-12.1.0.22529</vt:lpwstr>
  </property>
</Properties>
</file>